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福井いきいき会\サークル　チャレンジパソコン\チャレンジパソコン倶楽部\１　エクセル関係\"/>
    </mc:Choice>
  </mc:AlternateContent>
  <xr:revisionPtr revIDLastSave="0" documentId="13_ncr:1_{FEEB713B-9DD6-4353-98A7-AA2DDCB2809B}" xr6:coauthVersionLast="47" xr6:coauthVersionMax="47" xr10:uidLastSave="{00000000-0000-0000-0000-000000000000}"/>
  <bookViews>
    <workbookView xWindow="28680" yWindow="-120" windowWidth="29040" windowHeight="15720" activeTab="1" xr2:uid="{4412BDAD-858A-447C-8C02-3847A64EF3F5}"/>
  </bookViews>
  <sheets>
    <sheet name="会計" sheetId="1" r:id="rId1"/>
    <sheet name="完成" sheetId="3" r:id="rId2"/>
    <sheet name="完成 (2)" sheetId="8" r:id="rId3"/>
    <sheet name="Sheet1" sheetId="7" r:id="rId4"/>
    <sheet name="詳細1" sheetId="6" r:id="rId5"/>
    <sheet name="Sheet3" sheetId="5" r:id="rId6"/>
    <sheet name="Sheet2" sheetId="4" r:id="rId7"/>
    <sheet name="計画" sheetId="2" r:id="rId8"/>
  </sheets>
  <definedNames>
    <definedName name="_xlnm._FilterDatabase" localSheetId="0" hidden="1">会計!$B$2:$I$56</definedName>
    <definedName name="_xlnm._FilterDatabase" localSheetId="1" hidden="1">完成!$B$2:$I$56</definedName>
    <definedName name="_xlnm._FilterDatabase" localSheetId="2" hidden="1">'完成 (2)'!$B$2:$I$56</definedName>
    <definedName name="_xlnm._FilterDatabase" localSheetId="7" hidden="1">計画!$C$10:$D$10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8" l="1"/>
  <c r="M75" i="8"/>
  <c r="L75" i="8"/>
  <c r="K75" i="8"/>
  <c r="J75" i="8"/>
  <c r="I75" i="8"/>
  <c r="H75" i="8"/>
  <c r="G75" i="8"/>
  <c r="F75" i="8"/>
  <c r="E75" i="8"/>
  <c r="I72" i="8"/>
  <c r="D72" i="8"/>
  <c r="O61" i="8"/>
  <c r="N61" i="8"/>
  <c r="M61" i="8"/>
  <c r="L61" i="8"/>
  <c r="K61" i="8"/>
  <c r="E56" i="8"/>
  <c r="D56" i="8"/>
  <c r="E56" i="4"/>
  <c r="D56" i="4"/>
  <c r="G76" i="3"/>
  <c r="H76" i="3"/>
  <c r="I76" i="3"/>
  <c r="N76" i="3"/>
  <c r="M76" i="3"/>
  <c r="L76" i="3"/>
  <c r="K76" i="3"/>
  <c r="J76" i="3"/>
  <c r="F76" i="3"/>
  <c r="E76" i="3"/>
  <c r="D72" i="3"/>
  <c r="D56" i="3"/>
  <c r="K61" i="3"/>
  <c r="L61" i="3"/>
  <c r="M61" i="3"/>
  <c r="N61" i="3"/>
  <c r="E56" i="3"/>
  <c r="O61" i="3"/>
  <c r="I72" i="3"/>
  <c r="J69" i="1"/>
  <c r="R76" i="1"/>
  <c r="S76" i="1"/>
  <c r="P76" i="1"/>
  <c r="Q76" i="1"/>
  <c r="O76" i="1"/>
  <c r="G65" i="1"/>
  <c r="G66" i="1" s="1"/>
  <c r="N76" i="1"/>
  <c r="M67" i="1"/>
  <c r="L67" i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3" i="1" a="1"/>
  <c r="I3" i="1" s="1"/>
  <c r="H4" i="1"/>
  <c r="H5" i="1" s="1"/>
  <c r="F52" i="1"/>
  <c r="F53" i="1" s="1"/>
  <c r="F54" i="1" s="1"/>
  <c r="F49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G68" i="1" l="1"/>
  <c r="G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<sst xmlns="http://schemas.openxmlformats.org/spreadsheetml/2006/main" count="800" uniqueCount="200">
  <si>
    <t>月日</t>
    <rPh sb="0" eb="2">
      <t>ガッピ</t>
    </rPh>
    <phoneticPr fontId="3"/>
  </si>
  <si>
    <t>摘要</t>
    <rPh sb="0" eb="2">
      <t>テキヨウ</t>
    </rPh>
    <phoneticPr fontId="3"/>
  </si>
  <si>
    <t>支払い</t>
    <rPh sb="0" eb="2">
      <t>シハラ</t>
    </rPh>
    <phoneticPr fontId="3"/>
  </si>
  <si>
    <t>入金</t>
    <rPh sb="0" eb="2">
      <t>ニュウキン</t>
    </rPh>
    <phoneticPr fontId="3"/>
  </si>
  <si>
    <t>差引残高</t>
    <rPh sb="0" eb="4">
      <t>サシヒキザンダカ</t>
    </rPh>
    <phoneticPr fontId="3"/>
  </si>
  <si>
    <t>費目</t>
    <rPh sb="0" eb="2">
      <t>ヒモク</t>
    </rPh>
    <phoneticPr fontId="3"/>
  </si>
  <si>
    <t>繰り越し</t>
    <rPh sb="0" eb="1">
      <t>ク</t>
    </rPh>
    <rPh sb="2" eb="3">
      <t>コ</t>
    </rPh>
    <phoneticPr fontId="3"/>
  </si>
  <si>
    <t>家賃（12月分）</t>
    <rPh sb="0" eb="2">
      <t>ヤチン</t>
    </rPh>
    <rPh sb="5" eb="7">
      <t>ガツブン</t>
    </rPh>
    <phoneticPr fontId="3"/>
  </si>
  <si>
    <t>NO</t>
    <phoneticPr fontId="3"/>
  </si>
  <si>
    <t>11・28</t>
    <phoneticPr fontId="3"/>
  </si>
  <si>
    <t>ヤフー</t>
    <phoneticPr fontId="3"/>
  </si>
  <si>
    <t>家賃</t>
    <rPh sb="0" eb="2">
      <t>ヤチン</t>
    </rPh>
    <phoneticPr fontId="3"/>
  </si>
  <si>
    <t>11・30</t>
    <phoneticPr fontId="3"/>
  </si>
  <si>
    <t>電話</t>
    <rPh sb="0" eb="2">
      <t>デンワ</t>
    </rPh>
    <phoneticPr fontId="3"/>
  </si>
  <si>
    <t>参加料</t>
    <rPh sb="0" eb="2">
      <t>サンカ</t>
    </rPh>
    <rPh sb="2" eb="3">
      <t>リョウ</t>
    </rPh>
    <phoneticPr fontId="3"/>
  </si>
  <si>
    <t>12・2</t>
    <phoneticPr fontId="3"/>
  </si>
  <si>
    <t>11月分参加料</t>
    <rPh sb="2" eb="7">
      <t>ガツブンサンカリョウ</t>
    </rPh>
    <phoneticPr fontId="3"/>
  </si>
  <si>
    <t>弔電</t>
    <rPh sb="0" eb="2">
      <t>チョウデン</t>
    </rPh>
    <phoneticPr fontId="3"/>
  </si>
  <si>
    <t>振込</t>
    <rPh sb="0" eb="2">
      <t>フリコミ</t>
    </rPh>
    <phoneticPr fontId="3"/>
  </si>
  <si>
    <t>12・8</t>
    <phoneticPr fontId="3"/>
  </si>
  <si>
    <t>家賃（1月分）</t>
    <rPh sb="0" eb="2">
      <t>ヤチン</t>
    </rPh>
    <rPh sb="4" eb="6">
      <t>ガツブン</t>
    </rPh>
    <phoneticPr fontId="3"/>
  </si>
  <si>
    <t>消耗品</t>
    <rPh sb="0" eb="2">
      <t>ショウモウ</t>
    </rPh>
    <rPh sb="2" eb="3">
      <t>ヒン</t>
    </rPh>
    <phoneticPr fontId="3"/>
  </si>
  <si>
    <t>12・15</t>
    <phoneticPr fontId="3"/>
  </si>
  <si>
    <t>通信費</t>
    <rPh sb="0" eb="3">
      <t>ツウシンヒ</t>
    </rPh>
    <phoneticPr fontId="3"/>
  </si>
  <si>
    <t>雑費　</t>
    <rPh sb="0" eb="2">
      <t>ザッピ</t>
    </rPh>
    <phoneticPr fontId="3"/>
  </si>
  <si>
    <t>12・16</t>
    <phoneticPr fontId="3"/>
  </si>
  <si>
    <t>12・27</t>
    <phoneticPr fontId="3"/>
  </si>
  <si>
    <t>12・29</t>
    <phoneticPr fontId="3"/>
  </si>
  <si>
    <t>12月分参加料</t>
    <rPh sb="2" eb="7">
      <t>ガツブンサンカリョウ</t>
    </rPh>
    <phoneticPr fontId="3"/>
  </si>
  <si>
    <t>1・4</t>
    <phoneticPr fontId="3"/>
  </si>
  <si>
    <t>1・11</t>
    <phoneticPr fontId="3"/>
  </si>
  <si>
    <t>1月消耗品（レターパックライト））</t>
    <rPh sb="1" eb="2">
      <t>ガツ</t>
    </rPh>
    <rPh sb="2" eb="5">
      <t>ショウモウヒン</t>
    </rPh>
    <phoneticPr fontId="3"/>
  </si>
  <si>
    <t>1・12</t>
    <phoneticPr fontId="3"/>
  </si>
  <si>
    <t>コピー機使用料</t>
    <rPh sb="3" eb="4">
      <t>キ</t>
    </rPh>
    <rPh sb="4" eb="7">
      <t>シヨウリョウ</t>
    </rPh>
    <phoneticPr fontId="3"/>
  </si>
  <si>
    <t>手数料</t>
    <rPh sb="0" eb="3">
      <t>テスウリョウ</t>
    </rPh>
    <phoneticPr fontId="3"/>
  </si>
  <si>
    <t>1・27</t>
    <phoneticPr fontId="3"/>
  </si>
  <si>
    <t>ヤフー（1月分）</t>
    <rPh sb="5" eb="7">
      <t>ガツブン</t>
    </rPh>
    <phoneticPr fontId="3"/>
  </si>
  <si>
    <t>1・31</t>
    <phoneticPr fontId="3"/>
  </si>
  <si>
    <t>電話料（1月分）</t>
    <rPh sb="0" eb="3">
      <t>デンワリョウ</t>
    </rPh>
    <rPh sb="5" eb="7">
      <t>ガツブン</t>
    </rPh>
    <phoneticPr fontId="3"/>
  </si>
  <si>
    <t>2・2</t>
    <phoneticPr fontId="3"/>
  </si>
  <si>
    <t>1月分参加費</t>
    <rPh sb="1" eb="3">
      <t>ガツブン</t>
    </rPh>
    <rPh sb="3" eb="6">
      <t>サンカヒ</t>
    </rPh>
    <phoneticPr fontId="3"/>
  </si>
  <si>
    <t>消耗品（エピソンインク等）</t>
    <rPh sb="0" eb="3">
      <t>ショウモウヒン</t>
    </rPh>
    <rPh sb="11" eb="12">
      <t>トウ</t>
    </rPh>
    <phoneticPr fontId="3"/>
  </si>
  <si>
    <t>2・9</t>
    <phoneticPr fontId="3"/>
  </si>
  <si>
    <t>1月参加費追加</t>
    <rPh sb="1" eb="2">
      <t>ガツ</t>
    </rPh>
    <rPh sb="2" eb="5">
      <t>サンカヒ</t>
    </rPh>
    <rPh sb="5" eb="7">
      <t>ツイカ</t>
    </rPh>
    <phoneticPr fontId="3"/>
  </si>
  <si>
    <t>2・11</t>
    <phoneticPr fontId="3"/>
  </si>
  <si>
    <t>2・20</t>
    <phoneticPr fontId="3"/>
  </si>
  <si>
    <t>2・27</t>
    <phoneticPr fontId="3"/>
  </si>
  <si>
    <t>ヤフー（2月分）</t>
    <rPh sb="5" eb="7">
      <t>ガツブン</t>
    </rPh>
    <phoneticPr fontId="3"/>
  </si>
  <si>
    <t>2・28</t>
    <phoneticPr fontId="3"/>
  </si>
  <si>
    <t>電話代</t>
    <rPh sb="0" eb="3">
      <t>デンワダイ</t>
    </rPh>
    <phoneticPr fontId="3"/>
  </si>
  <si>
    <t>3・1</t>
    <phoneticPr fontId="3"/>
  </si>
  <si>
    <t>2月分参加費</t>
    <rPh sb="1" eb="6">
      <t>ガツブンサンカヒ</t>
    </rPh>
    <phoneticPr fontId="3"/>
  </si>
  <si>
    <t>3・9</t>
    <phoneticPr fontId="3"/>
  </si>
  <si>
    <t>3・16</t>
    <phoneticPr fontId="3"/>
  </si>
  <si>
    <t>3・27</t>
    <phoneticPr fontId="3"/>
  </si>
  <si>
    <t>ヤフー（3月分）</t>
    <rPh sb="5" eb="7">
      <t>ガツブン</t>
    </rPh>
    <phoneticPr fontId="3"/>
  </si>
  <si>
    <t>3・31</t>
    <phoneticPr fontId="3"/>
  </si>
  <si>
    <t>電話（3月分）</t>
    <rPh sb="0" eb="2">
      <t>デンワ</t>
    </rPh>
    <rPh sb="4" eb="6">
      <t>ガツブン</t>
    </rPh>
    <phoneticPr fontId="3"/>
  </si>
  <si>
    <t>3月参加費</t>
    <rPh sb="1" eb="5">
      <t>ガツサンカヒ</t>
    </rPh>
    <phoneticPr fontId="3"/>
  </si>
  <si>
    <t>両替手数料  雑費</t>
    <rPh sb="0" eb="5">
      <t>リョウガエテスウリョウ</t>
    </rPh>
    <rPh sb="7" eb="9">
      <t>ザッピ</t>
    </rPh>
    <phoneticPr fontId="3"/>
  </si>
  <si>
    <t>振り込み（田中プリント）　総集編関係　</t>
    <rPh sb="0" eb="1">
      <t>フ</t>
    </rPh>
    <rPh sb="2" eb="3">
      <t>コ</t>
    </rPh>
    <rPh sb="5" eb="7">
      <t>タナカ</t>
    </rPh>
    <rPh sb="13" eb="16">
      <t>ソウシュウヘン</t>
    </rPh>
    <rPh sb="16" eb="18">
      <t>カンケイ</t>
    </rPh>
    <phoneticPr fontId="3"/>
  </si>
  <si>
    <t>総集編関係</t>
    <rPh sb="0" eb="3">
      <t>ソウシュウヘン</t>
    </rPh>
    <rPh sb="3" eb="5">
      <t>カンケイ</t>
    </rPh>
    <phoneticPr fontId="3"/>
  </si>
  <si>
    <t>振込手数料　　総集編関係</t>
    <rPh sb="0" eb="5">
      <t>フリコミテスウリョウ</t>
    </rPh>
    <rPh sb="7" eb="10">
      <t>ソウシュウヘン</t>
    </rPh>
    <rPh sb="10" eb="12">
      <t>カンケイ</t>
    </rPh>
    <phoneticPr fontId="3"/>
  </si>
  <si>
    <t>弔電（前田行雄氏）　雑費</t>
    <rPh sb="0" eb="2">
      <t>チョウデン</t>
    </rPh>
    <rPh sb="3" eb="8">
      <t>マエダユキオシ</t>
    </rPh>
    <rPh sb="10" eb="12">
      <t>ザッピ</t>
    </rPh>
    <phoneticPr fontId="3"/>
  </si>
  <si>
    <t>振り込み（西川印刷）　総集編関係</t>
    <rPh sb="0" eb="1">
      <t>フ</t>
    </rPh>
    <rPh sb="2" eb="3">
      <t>コ</t>
    </rPh>
    <rPh sb="5" eb="9">
      <t>ニシカワインサツ</t>
    </rPh>
    <rPh sb="11" eb="14">
      <t>ソウシュウヘン</t>
    </rPh>
    <rPh sb="14" eb="16">
      <t>カンケイ</t>
    </rPh>
    <phoneticPr fontId="3"/>
  </si>
  <si>
    <t>ケーブル等11/21　K’ｓデンキ購入分　消耗品</t>
    <rPh sb="4" eb="5">
      <t>トウ</t>
    </rPh>
    <rPh sb="17" eb="19">
      <t>コウニュウ</t>
    </rPh>
    <rPh sb="19" eb="20">
      <t>ブン</t>
    </rPh>
    <rPh sb="21" eb="23">
      <t>ショウモウ</t>
    </rPh>
    <rPh sb="23" eb="24">
      <t>ヒン</t>
    </rPh>
    <phoneticPr fontId="3"/>
  </si>
  <si>
    <t>100万ボルト購入分　　消耗品</t>
    <rPh sb="3" eb="4">
      <t>マン</t>
    </rPh>
    <rPh sb="7" eb="10">
      <t>コウニュウブン</t>
    </rPh>
    <phoneticPr fontId="3"/>
  </si>
  <si>
    <t>K’ｓデンキ購入分　消耗品</t>
    <rPh sb="6" eb="9">
      <t>コウニュウブン</t>
    </rPh>
    <phoneticPr fontId="3"/>
  </si>
  <si>
    <t>インク（100満ボルト・大野）消耗品</t>
    <rPh sb="7" eb="8">
      <t>マン</t>
    </rPh>
    <rPh sb="12" eb="14">
      <t>オオノ</t>
    </rPh>
    <phoneticPr fontId="3"/>
  </si>
  <si>
    <t>消耗品</t>
  </si>
  <si>
    <t>両替手数料（1月分）　雑費</t>
    <rPh sb="0" eb="2">
      <t>ザッピ</t>
    </rPh>
    <rPh sb="11" eb="13">
      <t>ザッピ</t>
    </rPh>
    <phoneticPr fontId="3"/>
  </si>
  <si>
    <t>利子　　雑収入</t>
    <rPh sb="0" eb="2">
      <t>リシ</t>
    </rPh>
    <rPh sb="4" eb="5">
      <t>ザツ</t>
    </rPh>
    <rPh sb="5" eb="7">
      <t>シュウニュウ</t>
    </rPh>
    <phoneticPr fontId="3"/>
  </si>
  <si>
    <t>インク代　　消耗品</t>
    <rPh sb="3" eb="4">
      <t>ダイ</t>
    </rPh>
    <rPh sb="6" eb="8">
      <t>ショウモウ</t>
    </rPh>
    <rPh sb="8" eb="9">
      <t>ヒン</t>
    </rPh>
    <phoneticPr fontId="3"/>
  </si>
  <si>
    <t>新年会補助　　雑費</t>
    <rPh sb="0" eb="5">
      <t>シンネンカイホジョ</t>
    </rPh>
    <rPh sb="7" eb="9">
      <t>ザッピ</t>
    </rPh>
    <phoneticPr fontId="3"/>
  </si>
  <si>
    <t>酒井氏寄付　　寄付</t>
    <rPh sb="0" eb="2">
      <t>サカイ</t>
    </rPh>
    <rPh sb="2" eb="3">
      <t>シ</t>
    </rPh>
    <rPh sb="3" eb="5">
      <t>キフ</t>
    </rPh>
    <rPh sb="7" eb="9">
      <t>キフ</t>
    </rPh>
    <phoneticPr fontId="3"/>
  </si>
  <si>
    <t>両替手数料　雑費</t>
    <rPh sb="0" eb="5">
      <t>リョウガエテスウリョウ</t>
    </rPh>
    <rPh sb="6" eb="8">
      <t>ザッピ</t>
    </rPh>
    <phoneticPr fontId="3"/>
  </si>
  <si>
    <t>新聞総集編売り上げ　　総集編関係収入</t>
    <rPh sb="0" eb="2">
      <t>シンブン</t>
    </rPh>
    <rPh sb="2" eb="5">
      <t>ソウシュウヘン</t>
    </rPh>
    <rPh sb="5" eb="6">
      <t>ウ</t>
    </rPh>
    <rPh sb="7" eb="8">
      <t>ア</t>
    </rPh>
    <rPh sb="11" eb="14">
      <t>ソウシュウヘン</t>
    </rPh>
    <rPh sb="14" eb="16">
      <t>カンケイ</t>
    </rPh>
    <rPh sb="16" eb="18">
      <t>シュウニュウ</t>
    </rPh>
    <phoneticPr fontId="3"/>
  </si>
  <si>
    <t>両替手数料　　雑費</t>
    <rPh sb="0" eb="2">
      <t>リョウガエ</t>
    </rPh>
    <rPh sb="2" eb="5">
      <t>テスウリョウ</t>
    </rPh>
    <rPh sb="7" eb="9">
      <t>ザッピ</t>
    </rPh>
    <phoneticPr fontId="3"/>
  </si>
  <si>
    <t>用紙　消耗品</t>
    <rPh sb="0" eb="2">
      <t>ヨウシ</t>
    </rPh>
    <phoneticPr fontId="3"/>
  </si>
  <si>
    <t>澤村さん　消耗品</t>
    <rPh sb="0" eb="2">
      <t>サワムラ</t>
    </rPh>
    <phoneticPr fontId="3"/>
  </si>
  <si>
    <t>（株）ネットプロテクションズ　　通信費</t>
    <rPh sb="0" eb="1">
      <t>ツ</t>
    </rPh>
    <rPh sb="1" eb="2">
      <t>シン</t>
    </rPh>
    <rPh sb="2" eb="3">
      <t>ヒ</t>
    </rPh>
    <rPh sb="16" eb="18">
      <t>ツウシン</t>
    </rPh>
    <rPh sb="18" eb="19">
      <t>ヒ</t>
    </rPh>
    <phoneticPr fontId="3"/>
  </si>
  <si>
    <t>弔電（朝井英明氏）　雑費</t>
    <rPh sb="0" eb="2">
      <t>チョウデン</t>
    </rPh>
    <rPh sb="3" eb="8">
      <t>アサイヒデアキシ</t>
    </rPh>
    <rPh sb="10" eb="12">
      <t>ザッピ</t>
    </rPh>
    <phoneticPr fontId="3"/>
  </si>
  <si>
    <t>レターバックライト　　　消耗品</t>
    <rPh sb="12" eb="14">
      <t>ショウモウ</t>
    </rPh>
    <rPh sb="14" eb="15">
      <t>ヒン</t>
    </rPh>
    <phoneticPr fontId="3"/>
  </si>
  <si>
    <t>支出の部</t>
    <rPh sb="0" eb="2">
      <t>シシュツ</t>
    </rPh>
    <rPh sb="3" eb="4">
      <t>ブ</t>
    </rPh>
    <phoneticPr fontId="3"/>
  </si>
  <si>
    <t>合計</t>
    <rPh sb="0" eb="2">
      <t>ゴウケイ</t>
    </rPh>
    <phoneticPr fontId="3"/>
  </si>
  <si>
    <t>参加費</t>
    <rPh sb="0" eb="2">
      <t>サンカ</t>
    </rPh>
    <rPh sb="2" eb="3">
      <t>ヒサンカヒ</t>
    </rPh>
    <phoneticPr fontId="3"/>
  </si>
  <si>
    <t>寄付</t>
    <rPh sb="0" eb="2">
      <t>キフ</t>
    </rPh>
    <phoneticPr fontId="3"/>
  </si>
  <si>
    <t>雑収入</t>
    <rPh sb="0" eb="1">
      <t>ザツ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</si>
  <si>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</si>
  <si>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合　　計</t>
    <rPh sb="0" eb="1">
      <t>ア</t>
    </rPh>
    <rPh sb="3" eb="4">
      <t>ケイ</t>
    </rPh>
    <phoneticPr fontId="3"/>
  </si>
  <si>
    <t>残高（￥）</t>
    <rPh sb="0" eb="2">
      <t>ザンダカ</t>
    </rPh>
    <phoneticPr fontId="3"/>
  </si>
  <si>
    <t>金額（￥）</t>
    <rPh sb="0" eb="2">
      <t>キンガク</t>
    </rPh>
    <phoneticPr fontId="3"/>
  </si>
  <si>
    <t>ＮＯ</t>
    <phoneticPr fontId="3"/>
  </si>
  <si>
    <t>収入の部</t>
    <rPh sb="0" eb="2">
      <t>シュウニュウ</t>
    </rPh>
    <rPh sb="3" eb="4">
      <t>ブ</t>
    </rPh>
    <phoneticPr fontId="3"/>
  </si>
  <si>
    <t>合計</t>
    <rPh sb="0" eb="2">
      <t>ゴウケイ</t>
    </rPh>
    <phoneticPr fontId="3"/>
  </si>
  <si>
    <t>テーマ</t>
    <phoneticPr fontId="3"/>
  </si>
  <si>
    <t>エクセルのシートの使い方</t>
    <rPh sb="9" eb="10">
      <t>ツカ</t>
    </rPh>
    <rPh sb="11" eb="12">
      <t>カタ</t>
    </rPh>
    <phoneticPr fontId="3"/>
  </si>
  <si>
    <t>sheet1,  sheet2　　など</t>
    <phoneticPr fontId="3"/>
  </si>
  <si>
    <t>表に　列や行を追加する方法</t>
    <rPh sb="0" eb="1">
      <t>ヒョウ</t>
    </rPh>
    <rPh sb="3" eb="4">
      <t>レツ</t>
    </rPh>
    <rPh sb="5" eb="6">
      <t>ギョウ</t>
    </rPh>
    <rPh sb="7" eb="9">
      <t>ツイカ</t>
    </rPh>
    <rPh sb="11" eb="13">
      <t>ホウホウ</t>
    </rPh>
    <phoneticPr fontId="3"/>
  </si>
  <si>
    <t>エクセルの基本操作</t>
    <rPh sb="5" eb="7">
      <t>キホン</t>
    </rPh>
    <rPh sb="7" eb="9">
      <t>ソウサ</t>
    </rPh>
    <phoneticPr fontId="3"/>
  </si>
  <si>
    <t>特定の列や行を、非表示にする方法</t>
    <rPh sb="0" eb="2">
      <t>トクテイ</t>
    </rPh>
    <rPh sb="3" eb="4">
      <t>レツ</t>
    </rPh>
    <rPh sb="5" eb="6">
      <t>ギョウ</t>
    </rPh>
    <rPh sb="8" eb="9">
      <t>ヒ</t>
    </rPh>
    <rPh sb="9" eb="11">
      <t>ヒョウジ</t>
    </rPh>
    <rPh sb="14" eb="16">
      <t>ホウホウ</t>
    </rPh>
    <phoneticPr fontId="3"/>
  </si>
  <si>
    <t>挿入を使う</t>
    <rPh sb="0" eb="2">
      <t>ソウニュウ</t>
    </rPh>
    <rPh sb="3" eb="4">
      <t>ツカ</t>
    </rPh>
    <phoneticPr fontId="3"/>
  </si>
  <si>
    <t>書式を使う</t>
    <rPh sb="0" eb="2">
      <t>ショシキ</t>
    </rPh>
    <rPh sb="3" eb="4">
      <t>ツカ</t>
    </rPh>
    <phoneticPr fontId="3"/>
  </si>
  <si>
    <t>sheetの行を挿入　　など</t>
    <rPh sb="6" eb="7">
      <t>ギョウ</t>
    </rPh>
    <rPh sb="8" eb="10">
      <t>ソウニュウ</t>
    </rPh>
    <phoneticPr fontId="3"/>
  </si>
  <si>
    <t>表示設定で、　列を非表示など</t>
    <rPh sb="0" eb="2">
      <t>ヒョウジ</t>
    </rPh>
    <rPh sb="2" eb="4">
      <t>セッテイ</t>
    </rPh>
    <rPh sb="7" eb="8">
      <t>レツ</t>
    </rPh>
    <rPh sb="9" eb="12">
      <t>ヒヒョウジ</t>
    </rPh>
    <phoneticPr fontId="3"/>
  </si>
  <si>
    <t>表のデータの分類「抽出」</t>
    <rPh sb="0" eb="1">
      <t>ヒョウ</t>
    </rPh>
    <rPh sb="6" eb="8">
      <t>ブンルイ</t>
    </rPh>
    <rPh sb="9" eb="11">
      <t>チュウシュツ</t>
    </rPh>
    <phoneticPr fontId="3"/>
  </si>
  <si>
    <t>データ、フィルターをclick</t>
    <phoneticPr fontId="3"/>
  </si>
  <si>
    <t>下向きの矢印を押す</t>
    <rPh sb="0" eb="2">
      <t>シタム</t>
    </rPh>
    <rPh sb="4" eb="6">
      <t>ヤジルシ</t>
    </rPh>
    <rPh sb="7" eb="8">
      <t>オ</t>
    </rPh>
    <phoneticPr fontId="3"/>
  </si>
  <si>
    <t>集計する方法</t>
    <rPh sb="0" eb="2">
      <t>シュウケイ</t>
    </rPh>
    <rPh sb="4" eb="6">
      <t>ホウホウ</t>
    </rPh>
    <phoneticPr fontId="3"/>
  </si>
  <si>
    <t>sum関数を使う</t>
    <rPh sb="3" eb="5">
      <t>カンスウ</t>
    </rPh>
    <rPh sb="6" eb="7">
      <t>ツカ</t>
    </rPh>
    <phoneticPr fontId="3"/>
  </si>
  <si>
    <t>方法</t>
    <rPh sb="0" eb="2">
      <t>ホウホウ</t>
    </rPh>
    <phoneticPr fontId="3"/>
  </si>
  <si>
    <t>表を作る</t>
    <rPh sb="0" eb="1">
      <t>ヒョウ</t>
    </rPh>
    <rPh sb="2" eb="3">
      <t>ツク</t>
    </rPh>
    <phoneticPr fontId="3"/>
  </si>
  <si>
    <t>エクセルを起動</t>
    <rPh sb="5" eb="7">
      <t>キドウ</t>
    </rPh>
    <phoneticPr fontId="3"/>
  </si>
  <si>
    <t>枠を作る</t>
    <rPh sb="0" eb="1">
      <t>ワク</t>
    </rPh>
    <rPh sb="2" eb="3">
      <t>ツク</t>
    </rPh>
    <phoneticPr fontId="3"/>
  </si>
  <si>
    <t>シートを増やす</t>
    <rPh sb="4" eb="5">
      <t>フ</t>
    </rPh>
    <phoneticPr fontId="3"/>
  </si>
  <si>
    <t>会計への応用</t>
    <rPh sb="0" eb="2">
      <t>カイケイ</t>
    </rPh>
    <rPh sb="4" eb="6">
      <t>オウヨウ</t>
    </rPh>
    <phoneticPr fontId="3"/>
  </si>
  <si>
    <t>いきいき会の行事予定表</t>
    <rPh sb="4" eb="5">
      <t>カイ</t>
    </rPh>
    <rPh sb="6" eb="8">
      <t>ギョウジ</t>
    </rPh>
    <rPh sb="8" eb="11">
      <t>ヨテイヒョウ</t>
    </rPh>
    <phoneticPr fontId="3"/>
  </si>
  <si>
    <t>サンプルで作業</t>
    <rPh sb="5" eb="7">
      <t>サギョウ</t>
    </rPh>
    <phoneticPr fontId="3"/>
  </si>
  <si>
    <t>基本行事予定表からの制作</t>
    <rPh sb="0" eb="2">
      <t>キホン</t>
    </rPh>
    <rPh sb="2" eb="4">
      <t>ギョウジ</t>
    </rPh>
    <rPh sb="4" eb="7">
      <t>ヨテイヒョウ</t>
    </rPh>
    <rPh sb="10" eb="12">
      <t>セイサク</t>
    </rPh>
    <phoneticPr fontId="3"/>
  </si>
  <si>
    <t>エクセルの使い方</t>
    <rPh sb="5" eb="6">
      <t>ツカ</t>
    </rPh>
    <rPh sb="7" eb="8">
      <t>カタ</t>
    </rPh>
    <phoneticPr fontId="3"/>
  </si>
  <si>
    <t>費目名称</t>
    <rPh sb="0" eb="2">
      <t>ヒモク</t>
    </rPh>
    <rPh sb="2" eb="4">
      <t>メイショウ</t>
    </rPh>
    <phoneticPr fontId="3"/>
  </si>
  <si>
    <t>家賃</t>
  </si>
  <si>
    <t>家賃</t>
    <rPh sb="0" eb="2">
      <t>ヤチン</t>
    </rPh>
    <phoneticPr fontId="3"/>
  </si>
  <si>
    <t>参加料</t>
  </si>
  <si>
    <t>参加料</t>
    <rPh sb="0" eb="2">
      <t>サンカ</t>
    </rPh>
    <rPh sb="2" eb="3">
      <t>リョウ</t>
    </rPh>
    <phoneticPr fontId="3"/>
  </si>
  <si>
    <t>消耗品</t>
    <rPh sb="0" eb="2">
      <t>ショウモウ</t>
    </rPh>
    <rPh sb="2" eb="3">
      <t>ヒン</t>
    </rPh>
    <phoneticPr fontId="3"/>
  </si>
  <si>
    <t>通信費</t>
  </si>
  <si>
    <t>通信費</t>
    <rPh sb="0" eb="2">
      <t>ツウシン</t>
    </rPh>
    <rPh sb="2" eb="3">
      <t>ヒ</t>
    </rPh>
    <phoneticPr fontId="3"/>
  </si>
  <si>
    <t>電話</t>
  </si>
  <si>
    <t>電話</t>
    <rPh sb="0" eb="2">
      <t>デンワ</t>
    </rPh>
    <phoneticPr fontId="3"/>
  </si>
  <si>
    <t>雑費</t>
  </si>
  <si>
    <t>雑費</t>
    <rPh sb="0" eb="2">
      <t>ザッピ</t>
    </rPh>
    <phoneticPr fontId="3"/>
  </si>
  <si>
    <t>ヤフー</t>
  </si>
  <si>
    <t>ヤフー</t>
    <phoneticPr fontId="3"/>
  </si>
  <si>
    <t>マクロの記録、</t>
    <rPh sb="4" eb="6">
      <t>キロク</t>
    </rPh>
    <phoneticPr fontId="3"/>
  </si>
  <si>
    <t>マクロの実行</t>
    <rPh sb="4" eb="6">
      <t>ジッコウ</t>
    </rPh>
    <phoneticPr fontId="3"/>
  </si>
  <si>
    <t>決算書作成にマクロを使う</t>
    <rPh sb="0" eb="2">
      <t>ケッサン</t>
    </rPh>
    <rPh sb="2" eb="3">
      <t>ショ</t>
    </rPh>
    <rPh sb="3" eb="5">
      <t>サクセイ</t>
    </rPh>
    <rPh sb="10" eb="11">
      <t>ツカ</t>
    </rPh>
    <phoneticPr fontId="3"/>
  </si>
  <si>
    <t>11・28</t>
  </si>
  <si>
    <t>11・30</t>
  </si>
  <si>
    <t>電話代</t>
  </si>
  <si>
    <t>12・2</t>
  </si>
  <si>
    <t>12・8</t>
  </si>
  <si>
    <t>12・15</t>
  </si>
  <si>
    <t>総集編関係</t>
  </si>
  <si>
    <t>12・16</t>
  </si>
  <si>
    <t>12・27</t>
  </si>
  <si>
    <t>12・29</t>
  </si>
  <si>
    <t>1・4</t>
  </si>
  <si>
    <t>1・11</t>
  </si>
  <si>
    <t>1・12</t>
  </si>
  <si>
    <t>1・27</t>
  </si>
  <si>
    <t>1・31</t>
  </si>
  <si>
    <t>2・2</t>
  </si>
  <si>
    <t>2・9</t>
  </si>
  <si>
    <t>2・11</t>
  </si>
  <si>
    <t>弔電</t>
  </si>
  <si>
    <t>2・20</t>
  </si>
  <si>
    <t>2・27</t>
  </si>
  <si>
    <t>2・28</t>
  </si>
  <si>
    <t>3・1</t>
  </si>
  <si>
    <t>3・9</t>
  </si>
  <si>
    <t>3・16</t>
  </si>
  <si>
    <t>振込</t>
  </si>
  <si>
    <t>3・27</t>
  </si>
  <si>
    <t>3・31</t>
  </si>
  <si>
    <t>家賃</t>
    <phoneticPr fontId="3"/>
  </si>
  <si>
    <t>ＮＯ</t>
  </si>
  <si>
    <t>支出の部</t>
  </si>
  <si>
    <t>合計</t>
  </si>
  <si>
    <t>参加費</t>
    <rPh sb="0" eb="2">
      <t>サンカ</t>
    </rPh>
    <rPh sb="2" eb="3">
      <t>ヒ</t>
    </rPh>
    <phoneticPr fontId="3"/>
  </si>
  <si>
    <t>~</t>
    <phoneticPr fontId="3"/>
  </si>
  <si>
    <t>雑費　</t>
  </si>
  <si>
    <t>行ラベル</t>
  </si>
  <si>
    <t>総計</t>
  </si>
  <si>
    <t>&lt;1900/2/7</t>
  </si>
  <si>
    <t>1900年</t>
  </si>
  <si>
    <t>2025年</t>
  </si>
  <si>
    <t>合計 / 支払い</t>
  </si>
  <si>
    <t>合計 / 入金</t>
  </si>
  <si>
    <t>第1四半期</t>
  </si>
  <si>
    <t>第4四半期</t>
  </si>
  <si>
    <t>月日</t>
  </si>
  <si>
    <t>摘要</t>
  </si>
  <si>
    <t>支払い</t>
  </si>
  <si>
    <t>入金</t>
  </si>
  <si>
    <t>差引残高</t>
  </si>
  <si>
    <t>費目</t>
  </si>
  <si>
    <t>残高（￥）</t>
  </si>
  <si>
    <t>費目名称</t>
  </si>
  <si>
    <t>合　　計</t>
  </si>
  <si>
    <t>合計 / 支払い の詳細 - 年 (月日): &lt;2/7/1900</t>
  </si>
  <si>
    <t>2月</t>
  </si>
  <si>
    <t>1月</t>
  </si>
  <si>
    <t>3月</t>
  </si>
  <si>
    <t>11月</t>
  </si>
  <si>
    <t>12月</t>
  </si>
  <si>
    <t>繰越金</t>
  </si>
  <si>
    <t>参加費</t>
  </si>
  <si>
    <t>支出関係</t>
    <rPh sb="0" eb="2">
      <t>シシュツ</t>
    </rPh>
    <rPh sb="2" eb="4">
      <t>カンケイ</t>
    </rPh>
    <phoneticPr fontId="3"/>
  </si>
  <si>
    <t>収入関係</t>
    <rPh sb="0" eb="2">
      <t>シュウニュウ</t>
    </rPh>
    <rPh sb="2" eb="4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</si>
</sst>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00B050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6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>
      <alignment vertical="center"/>
    </xf>
    <xf numFmtId="3" fontId="4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2" fillId="0" borderId="8" xfId="0" applyFont="1" applyBorder="1">
      <alignment vertical="center"/>
    </xf>
    <xf numFmtId="3" fontId="6" fillId="0" borderId="8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>
      <alignment vertical="center"/>
    </xf>
    <xf numFmtId="56" fontId="2" fillId="0" borderId="8" xfId="0" applyNumberFormat="1" applyFont="1" applyBorder="1">
      <alignment vertical="center"/>
    </xf>
    <xf numFmtId="38" fontId="7" fillId="0" borderId="8" xfId="1" applyFont="1" applyBorder="1">
      <alignment vertical="center"/>
    </xf>
    <xf numFmtId="56" fontId="2" fillId="0" borderId="8" xfId="0" applyNumberFormat="1" applyFont="1" applyBorder="1" applyAlignment="1">
      <alignment horizontal="left" vertical="center"/>
    </xf>
    <xf numFmtId="3" fontId="5" fillId="0" borderId="8" xfId="0" applyNumberFormat="1" applyFont="1" applyBorder="1">
      <alignment vertical="center"/>
    </xf>
    <xf numFmtId="3" fontId="2" fillId="0" borderId="8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7" xfId="0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left" vertical="center"/>
    </xf>
    <xf numFmtId="3" fontId="2" fillId="0" borderId="17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2" fillId="0" borderId="8" xfId="1" applyFont="1" applyBorder="1">
      <alignment vertical="center"/>
    </xf>
    <xf numFmtId="38" fontId="5" fillId="0" borderId="8" xfId="1" applyFont="1" applyBorder="1">
      <alignment vertical="center"/>
    </xf>
    <xf numFmtId="38" fontId="8" fillId="0" borderId="8" xfId="1" applyFont="1" applyBorder="1">
      <alignment vertical="center"/>
    </xf>
    <xf numFmtId="38" fontId="2" fillId="0" borderId="17" xfId="1" applyFont="1" applyBorder="1" applyAlignment="1">
      <alignment horizontal="left" vertical="center"/>
    </xf>
    <xf numFmtId="38" fontId="0" fillId="0" borderId="2" xfId="1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28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27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38" fontId="9" fillId="0" borderId="8" xfId="0" applyNumberFormat="1" applyFont="1" applyBorder="1">
      <alignment vertical="center"/>
    </xf>
    <xf numFmtId="14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27" xfId="1" applyFont="1" applyBorder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35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6" xfId="0" applyBorder="1">
      <alignment vertical="center"/>
    </xf>
    <xf numFmtId="0" fontId="0" fillId="0" borderId="28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4" fillId="0" borderId="8" xfId="0" applyFont="1" applyBorder="1">
      <alignment vertical="center"/>
    </xf>
    <xf numFmtId="38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38" fontId="0" fillId="2" borderId="3" xfId="1" applyFont="1" applyFill="1" applyBorder="1">
      <alignment vertical="center"/>
    </xf>
    <xf numFmtId="0" fontId="0" fillId="2" borderId="2" xfId="0" applyFill="1" applyBorder="1" applyAlignment="1">
      <alignment horizontal="left" vertical="center" indent="1"/>
    </xf>
    <xf numFmtId="38" fontId="0" fillId="2" borderId="3" xfId="1" applyFont="1" applyFill="1" applyBorder="1" applyAlignment="1">
      <alignment horizontal="left" vertical="center" indent="1"/>
    </xf>
    <xf numFmtId="0" fontId="0" fillId="2" borderId="12" xfId="0" applyFill="1" applyBorder="1">
      <alignment vertical="center"/>
    </xf>
    <xf numFmtId="38" fontId="0" fillId="2" borderId="12" xfId="1" applyFont="1" applyFill="1" applyBorder="1">
      <alignment vertical="center"/>
    </xf>
    <xf numFmtId="0" fontId="0" fillId="2" borderId="12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27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8" xfId="0" applyFill="1" applyBorder="1">
      <alignment vertical="center"/>
    </xf>
    <xf numFmtId="56" fontId="0" fillId="0" borderId="26" xfId="0" applyNumberFormat="1" applyBorder="1">
      <alignment vertical="center"/>
    </xf>
    <xf numFmtId="56" fontId="0" fillId="0" borderId="7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3"/>
    </xf>
    <xf numFmtId="0" fontId="0" fillId="0" borderId="0" xfId="0" applyAlignment="1">
      <alignment horizontal="left" vertical="center" indent="4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75.869236805556" createdVersion="8" refreshedVersion="8" minRefreshableVersion="3" recordCount="54" xr:uid="{A0F45814-459E-4576-9729-4E4EA12B1C0D}">
  <cacheSource type="worksheet">
    <worksheetSource ref="B2:I56" sheet="Sheet2"/>
  </cacheSource>
  <cacheFields count="11">
    <cacheField name="月日" numFmtId="0">
      <sharedItems containsNonDate="0" containsDate="1" containsString="0" containsBlank="1" minDate="1900-02-06T00:00:00" maxDate="2025-12-30T00:00:00" count="29">
        <d v="2025-11-27T00:00:00"/>
        <d v="2025-11-28T00:00:00"/>
        <d v="2025-11-30T00:00:00"/>
        <d v="2025-12-02T00:00:00"/>
        <d v="2025-12-08T00:00:00"/>
        <d v="2025-12-15T00:00:00"/>
        <d v="2025-12-16T00:00:00"/>
        <d v="2025-02-27T00:00:00"/>
        <d v="2025-12-29T00:00:00"/>
        <d v="2025-01-04T00:00:00"/>
        <d v="2025-01-11T00:00:00"/>
        <d v="2025-01-18T00:00:00"/>
        <d v="2025-01-12T00:00:00"/>
        <d v="2025-01-27T00:00:00"/>
        <d v="2025-01-31T00:00:00"/>
        <d v="2025-01-30T00:00:00"/>
        <d v="2025-02-02T00:00:00"/>
        <d v="2025-02-28T00:00:00"/>
        <d v="2025-02-09T00:00:00"/>
        <d v="2025-02-11T00:00:00"/>
        <d v="2025-02-20T00:00:00"/>
        <d v="2025-03-01T00:00:00"/>
        <d v="1900-02-06T00:00:00"/>
        <d v="2025-03-09T00:00:00"/>
        <d v="2025-03-16T00:00:00"/>
        <d v="2025-03-27T00:00:00"/>
        <d v="2025-03-30T00:00:00"/>
        <d v="2025-03-31T00:00:00"/>
        <m/>
      </sharedItems>
      <fieldGroup par="10"/>
    </cacheField>
    <cacheField name="摘要" numFmtId="0">
      <sharedItems/>
    </cacheField>
    <cacheField name="支払い" numFmtId="0">
      <sharedItems containsString="0" containsBlank="1" containsNumber="1" containsInteger="1" minValue="550" maxValue="636504"/>
    </cacheField>
    <cacheField name="入金" numFmtId="0">
      <sharedItems containsString="0" containsBlank="1" containsNumber="1" containsInteger="1" minValue="3" maxValue="1147197"/>
    </cacheField>
    <cacheField name="差引残高" numFmtId="0">
      <sharedItems containsString="0" containsBlank="1" containsNumber="1" containsInteger="1" minValue="342263" maxValue="757743"/>
    </cacheField>
    <cacheField name="費目" numFmtId="0">
      <sharedItems containsString="0" containsBlank="1" containsNumber="1" containsInteger="1" minValue="1" maxValue="55"/>
    </cacheField>
    <cacheField name="残高（￥）" numFmtId="0">
      <sharedItems containsString="0" containsBlank="1" containsNumber="1" containsInteger="1" minValue="710440" maxValue="757594"/>
    </cacheField>
    <cacheField name="費目名称" numFmtId="0">
      <sharedItems containsBlank="1" count="13">
        <s v="繰越金"/>
        <s v="家賃"/>
        <s v="ヤフー"/>
        <s v="電話代"/>
        <s v="参加費"/>
        <s v="雑費"/>
        <s v="総集編関係"/>
        <s v="消耗品"/>
        <s v="通信費"/>
        <s v="参加料"/>
        <s v="弔電"/>
        <s v="振込"/>
        <m/>
      </sharedItems>
    </cacheField>
    <cacheField name="月 (月日)" numFmtId="0" databaseField="0">
      <fieldGroup base="0">
        <rangePr groupBy="months" startDate="1900-02-06T00:00:00" endDate="2025-12-30T00:00:00"/>
        <groupItems count="14">
          <s v="&lt;1900/2/7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25/12/30"/>
        </groupItems>
      </fieldGroup>
    </cacheField>
    <cacheField name="四半期 (月日)" numFmtId="0" databaseField="0">
      <fieldGroup base="0">
        <rangePr groupBy="quarters" startDate="1900-02-06T00:00:00" endDate="2025-12-30T00:00:00"/>
        <groupItems count="6">
          <s v="&lt;1900/2/7"/>
          <s v="第1四半期"/>
          <s v="第2四半期"/>
          <s v="第3四半期"/>
          <s v="第4四半期"/>
          <s v="&gt;2025/12/30"/>
        </groupItems>
      </fieldGroup>
    </cacheField>
    <cacheField name="年 (月日)" numFmtId="0" databaseField="0">
      <fieldGroup base="0">
        <rangePr groupBy="years" startDate="1900-02-06T00:00:00" endDate="2025-12-30T00:00:00"/>
        <groupItems count="128">
          <s v="&lt;1900/2/7"/>
          <s v="1900年"/>
          <s v="1901年"/>
          <s v="1902年"/>
          <s v="1903年"/>
          <s v="1904年"/>
          <s v="1905年"/>
          <s v="1906年"/>
          <s v="1907年"/>
          <s v="1908年"/>
          <s v="1909年"/>
          <s v="1910年"/>
          <s v="1911年"/>
          <s v="1912年"/>
          <s v="1913年"/>
          <s v="1914年"/>
          <s v="1915年"/>
          <s v="1916年"/>
          <s v="1917年"/>
          <s v="1918年"/>
          <s v="1919年"/>
          <s v="1920年"/>
          <s v="1921年"/>
          <s v="1922年"/>
          <s v="1923年"/>
          <s v="1924年"/>
          <s v="1925年"/>
          <s v="1926年"/>
          <s v="1927年"/>
          <s v="1928年"/>
          <s v="1929年"/>
          <s v="1930年"/>
          <s v="1931年"/>
          <s v="1932年"/>
          <s v="1933年"/>
          <s v="1934年"/>
          <s v="1935年"/>
          <s v="1936年"/>
          <s v="1937年"/>
          <s v="1938年"/>
          <s v="1939年"/>
          <s v="1940年"/>
          <s v="1941年"/>
          <s v="1942年"/>
          <s v="1943年"/>
          <s v="1944年"/>
          <s v="1945年"/>
          <s v="1946年"/>
          <s v="1947年"/>
          <s v="1948年"/>
          <s v="1949年"/>
          <s v="1950年"/>
          <s v="1951年"/>
          <s v="1952年"/>
          <s v="1953年"/>
          <s v="1954年"/>
          <s v="1955年"/>
          <s v="1956年"/>
          <s v="1957年"/>
          <s v="1958年"/>
          <s v="1959年"/>
          <s v="1960年"/>
          <s v="1961年"/>
          <s v="1962年"/>
          <s v="1963年"/>
          <s v="1964年"/>
          <s v="1965年"/>
          <s v="1966年"/>
          <s v="1967年"/>
          <s v="1968年"/>
          <s v="1969年"/>
          <s v="1970年"/>
          <s v="1971年"/>
          <s v="1972年"/>
          <s v="1973年"/>
          <s v="1974年"/>
          <s v="1975年"/>
          <s v="1976年"/>
          <s v="1977年"/>
          <s v="1978年"/>
          <s v="1979年"/>
          <s v="1980年"/>
          <s v="1981年"/>
          <s v="1982年"/>
          <s v="1983年"/>
          <s v="1984年"/>
          <s v="1985年"/>
          <s v="1986年"/>
          <s v="1987年"/>
          <s v="1988年"/>
          <s v="1989年"/>
          <s v="1990年"/>
          <s v="1991年"/>
          <s v="1992年"/>
          <s v="1993年"/>
          <s v="1994年"/>
          <s v="1995年"/>
          <s v="1996年"/>
          <s v="1997年"/>
          <s v="1998年"/>
          <s v="1999年"/>
          <s v="2000年"/>
          <s v="2001年"/>
          <s v="2002年"/>
          <s v="2003年"/>
          <s v="2004年"/>
          <s v="2005年"/>
          <s v="2006年"/>
          <s v="2007年"/>
          <s v="2008年"/>
          <s v="2009年"/>
          <s v="2010年"/>
          <s v="2011年"/>
          <s v="2012年"/>
          <s v="2013年"/>
          <s v="2014年"/>
          <s v="2015年"/>
          <s v="2016年"/>
          <s v="2017年"/>
          <s v="2018年"/>
          <s v="2019年"/>
          <s v="2020年"/>
          <s v="2021年"/>
          <s v="2022年"/>
          <s v="2023年"/>
          <s v="2024年"/>
          <s v="2025年"/>
          <s v="&gt;2025/12/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s v="繰り越し"/>
    <m/>
    <n v="757594"/>
    <n v="757594"/>
    <n v="55"/>
    <n v="757594"/>
    <x v="0"/>
  </r>
  <r>
    <x v="1"/>
    <s v="家賃（12月分）"/>
    <n v="45834"/>
    <m/>
    <n v="711760"/>
    <n v="1"/>
    <n v="711760"/>
    <x v="1"/>
  </r>
  <r>
    <x v="1"/>
    <s v="ヤフー"/>
    <n v="1320"/>
    <m/>
    <n v="710440"/>
    <n v="9"/>
    <n v="710440"/>
    <x v="2"/>
  </r>
  <r>
    <x v="2"/>
    <s v="電話"/>
    <n v="5097"/>
    <m/>
    <n v="705343"/>
    <n v="7"/>
    <m/>
    <x v="3"/>
  </r>
  <r>
    <x v="3"/>
    <s v="11月分参加料"/>
    <m/>
    <n v="52400"/>
    <n v="757743"/>
    <n v="51"/>
    <m/>
    <x v="4"/>
  </r>
  <r>
    <x v="3"/>
    <s v="両替手数料  雑費"/>
    <n v="660"/>
    <m/>
    <n v="757083"/>
    <n v="8"/>
    <m/>
    <x v="5"/>
  </r>
  <r>
    <x v="4"/>
    <s v="家賃（1月分）"/>
    <n v="45834"/>
    <m/>
    <n v="711249"/>
    <n v="1"/>
    <m/>
    <x v="1"/>
  </r>
  <r>
    <x v="5"/>
    <s v="振り込み（田中プリント）　総集編関係　"/>
    <n v="91520"/>
    <m/>
    <n v="619729"/>
    <n v="10"/>
    <m/>
    <x v="6"/>
  </r>
  <r>
    <x v="5"/>
    <s v="振込手数料　　総集編関係"/>
    <n v="880"/>
    <m/>
    <n v="618849"/>
    <n v="10"/>
    <m/>
    <x v="6"/>
  </r>
  <r>
    <x v="5"/>
    <s v="弔電（前田行雄氏）　雑費"/>
    <n v="4466"/>
    <m/>
    <n v="614383"/>
    <n v="8"/>
    <m/>
    <x v="5"/>
  </r>
  <r>
    <x v="5"/>
    <s v="振り込み（西川印刷）　総集編関係"/>
    <n v="192500"/>
    <m/>
    <n v="421883"/>
    <n v="10"/>
    <m/>
    <x v="6"/>
  </r>
  <r>
    <x v="6"/>
    <s v="ケーブル等11/21　K’ｓデンキ購入分　消耗品"/>
    <n v="14207"/>
    <m/>
    <n v="407676"/>
    <n v="5"/>
    <m/>
    <x v="7"/>
  </r>
  <r>
    <x v="6"/>
    <s v="100万ボルト購入分　　消耗品"/>
    <n v="1376"/>
    <m/>
    <n v="406300"/>
    <n v="5"/>
    <m/>
    <x v="7"/>
  </r>
  <r>
    <x v="6"/>
    <s v="100万ボルト購入分　　消耗品"/>
    <n v="1836"/>
    <m/>
    <n v="404464"/>
    <n v="5"/>
    <m/>
    <x v="7"/>
  </r>
  <r>
    <x v="6"/>
    <s v="100万ボルト購入分　　消耗品"/>
    <n v="910"/>
    <m/>
    <n v="403554"/>
    <n v="5"/>
    <m/>
    <x v="7"/>
  </r>
  <r>
    <x v="6"/>
    <s v="（株）ネットプロテクションズ　　通信費"/>
    <n v="3668"/>
    <m/>
    <n v="399886"/>
    <n v="6"/>
    <m/>
    <x v="8"/>
  </r>
  <r>
    <x v="6"/>
    <s v="K’ｓデンキ購入分　消耗品"/>
    <n v="2929"/>
    <m/>
    <n v="396957"/>
    <n v="5"/>
    <m/>
    <x v="7"/>
  </r>
  <r>
    <x v="7"/>
    <s v="ヤフー"/>
    <n v="1320"/>
    <m/>
    <n v="395637"/>
    <n v="9"/>
    <m/>
    <x v="2"/>
  </r>
  <r>
    <x v="8"/>
    <s v="インク（100満ボルト・大野）消耗品"/>
    <n v="6670"/>
    <m/>
    <n v="388967"/>
    <n v="5"/>
    <m/>
    <x v="7"/>
  </r>
  <r>
    <x v="8"/>
    <s v="弔電（朝井英明氏）　雑費"/>
    <n v="1573"/>
    <m/>
    <n v="387394"/>
    <n v="8"/>
    <m/>
    <x v="5"/>
  </r>
  <r>
    <x v="8"/>
    <s v="12月分参加料"/>
    <m/>
    <n v="57200"/>
    <n v="444594"/>
    <n v="51"/>
    <m/>
    <x v="9"/>
  </r>
  <r>
    <x v="8"/>
    <s v="両替手数料　　雑費"/>
    <n v="660"/>
    <m/>
    <n v="443934"/>
    <n v="8"/>
    <m/>
    <x v="5"/>
  </r>
  <r>
    <x v="9"/>
    <s v="電話"/>
    <n v="5185"/>
    <m/>
    <n v="438749"/>
    <n v="7"/>
    <m/>
    <x v="3"/>
  </r>
  <r>
    <x v="10"/>
    <s v="1月消耗品（レターパックライト））"/>
    <n v="5834"/>
    <m/>
    <n v="432915"/>
    <n v="5"/>
    <m/>
    <x v="7"/>
  </r>
  <r>
    <x v="10"/>
    <s v="澤村さん　消耗品"/>
    <n v="550"/>
    <m/>
    <n v="432365"/>
    <n v="5"/>
    <m/>
    <x v="7"/>
  </r>
  <r>
    <x v="11"/>
    <s v="家賃"/>
    <n v="45834"/>
    <m/>
    <n v="386531"/>
    <n v="1"/>
    <m/>
    <x v="1"/>
  </r>
  <r>
    <x v="12"/>
    <s v="用紙　消耗品"/>
    <n v="7680"/>
    <m/>
    <n v="378851"/>
    <n v="5"/>
    <m/>
    <x v="7"/>
  </r>
  <r>
    <x v="12"/>
    <s v="コピー機使用料"/>
    <n v="9629"/>
    <m/>
    <n v="369222"/>
    <n v="5"/>
    <m/>
    <x v="7"/>
  </r>
  <r>
    <x v="12"/>
    <s v="手数料"/>
    <n v="660"/>
    <m/>
    <n v="368562"/>
    <n v="8"/>
    <m/>
    <x v="5"/>
  </r>
  <r>
    <x v="13"/>
    <s v="ヤフー（1月分）"/>
    <n v="1320"/>
    <m/>
    <n v="367242"/>
    <n v="9"/>
    <m/>
    <x v="2"/>
  </r>
  <r>
    <x v="14"/>
    <s v="電話料（1月分）"/>
    <n v="5203"/>
    <m/>
    <n v="362039"/>
    <n v="7"/>
    <m/>
    <x v="3"/>
  </r>
  <r>
    <x v="15"/>
    <s v="消耗品"/>
    <n v="2318"/>
    <m/>
    <n v="359721"/>
    <n v="5"/>
    <m/>
    <x v="7"/>
  </r>
  <r>
    <x v="16"/>
    <s v="1月分参加費"/>
    <m/>
    <n v="54700"/>
    <n v="414421"/>
    <n v="51"/>
    <m/>
    <x v="9"/>
  </r>
  <r>
    <x v="16"/>
    <s v="両替手数料（1月分）　雑費"/>
    <n v="660"/>
    <m/>
    <n v="413761"/>
    <n v="8"/>
    <m/>
    <x v="5"/>
  </r>
  <r>
    <x v="16"/>
    <s v="消耗品（エピソンインク等）"/>
    <n v="7941"/>
    <m/>
    <n v="405820"/>
    <n v="5"/>
    <m/>
    <x v="7"/>
  </r>
  <r>
    <x v="17"/>
    <s v="レターバックライト　　　消耗品"/>
    <n v="7400"/>
    <m/>
    <n v="398420"/>
    <n v="5"/>
    <m/>
    <x v="7"/>
  </r>
  <r>
    <x v="18"/>
    <s v="1月参加費追加"/>
    <m/>
    <n v="3000"/>
    <n v="401420"/>
    <n v="51"/>
    <m/>
    <x v="9"/>
  </r>
  <r>
    <x v="18"/>
    <s v="家賃"/>
    <n v="45834"/>
    <m/>
    <n v="355586"/>
    <n v="1"/>
    <m/>
    <x v="1"/>
  </r>
  <r>
    <x v="19"/>
    <s v="利子　　雑収入"/>
    <m/>
    <n v="3"/>
    <n v="355589"/>
    <n v="53"/>
    <m/>
    <x v="10"/>
  </r>
  <r>
    <x v="20"/>
    <s v="インク代　　消耗品"/>
    <n v="3500"/>
    <m/>
    <n v="352089"/>
    <n v="5"/>
    <m/>
    <x v="7"/>
  </r>
  <r>
    <x v="20"/>
    <s v="新年会補助　　雑費"/>
    <n v="1227"/>
    <m/>
    <n v="350862"/>
    <n v="8"/>
    <m/>
    <x v="5"/>
  </r>
  <r>
    <x v="7"/>
    <s v="ヤフー（2月分）"/>
    <n v="1320"/>
    <m/>
    <n v="349542"/>
    <n v="9"/>
    <m/>
    <x v="2"/>
  </r>
  <r>
    <x v="17"/>
    <s v="電話代"/>
    <n v="5308"/>
    <m/>
    <n v="344234"/>
    <n v="7"/>
    <m/>
    <x v="3"/>
  </r>
  <r>
    <x v="17"/>
    <s v="消耗品"/>
    <n v="1971"/>
    <m/>
    <n v="342263"/>
    <n v="5"/>
    <m/>
    <x v="7"/>
  </r>
  <r>
    <x v="21"/>
    <s v="2月分参加費"/>
    <m/>
    <n v="62000"/>
    <n v="404263"/>
    <n v="51"/>
    <m/>
    <x v="9"/>
  </r>
  <r>
    <x v="22"/>
    <s v="酒井氏寄付　　寄付"/>
    <m/>
    <n v="3500"/>
    <n v="407763"/>
    <n v="51"/>
    <m/>
    <x v="9"/>
  </r>
  <r>
    <x v="21"/>
    <s v="両替手数料　雑費"/>
    <n v="660"/>
    <m/>
    <n v="407103"/>
    <n v="8"/>
    <m/>
    <x v="5"/>
  </r>
  <r>
    <x v="23"/>
    <s v="家賃"/>
    <n v="45834"/>
    <m/>
    <n v="361269"/>
    <n v="1"/>
    <m/>
    <x v="1"/>
  </r>
  <r>
    <x v="24"/>
    <s v="新聞総集編売り上げ　　総集編関係収入"/>
    <m/>
    <n v="84500"/>
    <n v="445769"/>
    <n v="54"/>
    <m/>
    <x v="11"/>
  </r>
  <r>
    <x v="25"/>
    <s v="ヤフー（3月分）"/>
    <n v="1320"/>
    <m/>
    <n v="444449"/>
    <n v="9"/>
    <m/>
    <x v="2"/>
  </r>
  <r>
    <x v="26"/>
    <s v="電話（3月分）"/>
    <n v="5396"/>
    <m/>
    <n v="439053"/>
    <n v="7"/>
    <m/>
    <x v="3"/>
  </r>
  <r>
    <x v="26"/>
    <s v="3月参加費"/>
    <m/>
    <n v="72300"/>
    <n v="511353"/>
    <n v="51"/>
    <m/>
    <x v="9"/>
  </r>
  <r>
    <x v="27"/>
    <s v="両替手数料　　雑費"/>
    <n v="660"/>
    <m/>
    <n v="510693"/>
    <n v="8"/>
    <m/>
    <x v="5"/>
  </r>
  <r>
    <x v="28"/>
    <s v="合　　計"/>
    <n v="636504"/>
    <n v="1147197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D06DF9-0315-491A-A38A-CFFC333FF1DD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C88" firstHeaderRow="0" firstDataRow="1" firstDataCol="1"/>
  <pivotFields count="11">
    <pivotField axis="axisRow" showAll="0">
      <items count="30">
        <item x="22"/>
        <item x="9"/>
        <item x="10"/>
        <item x="12"/>
        <item x="11"/>
        <item x="13"/>
        <item x="15"/>
        <item x="14"/>
        <item x="16"/>
        <item x="18"/>
        <item x="19"/>
        <item x="20"/>
        <item x="7"/>
        <item x="17"/>
        <item x="21"/>
        <item x="23"/>
        <item x="24"/>
        <item x="25"/>
        <item x="26"/>
        <item x="27"/>
        <item x="0"/>
        <item x="1"/>
        <item x="2"/>
        <item x="3"/>
        <item x="4"/>
        <item x="5"/>
        <item x="6"/>
        <item x="8"/>
        <item x="28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14">
        <item x="2"/>
        <item x="1"/>
        <item x="0"/>
        <item x="5"/>
        <item x="4"/>
        <item x="9"/>
        <item x="7"/>
        <item x="11"/>
        <item x="6"/>
        <item x="10"/>
        <item x="8"/>
        <item x="3"/>
        <item x="12"/>
        <item t="default"/>
      </items>
    </pivotField>
    <pivotField axis="axisRow" showAll="0">
      <items count="15">
        <item sd="0" x="0"/>
        <item x="1"/>
        <item x="2"/>
        <item x="3"/>
        <item sd="0" x="4"/>
        <item sd="0" x="5"/>
        <item sd="0" x="6"/>
        <item sd="0" x="7"/>
        <item sd="0" x="8"/>
        <item sd="0" x="9"/>
        <item sd="0" x="10"/>
        <item x="11"/>
        <item x="12"/>
        <item sd="0" x="13"/>
        <item t="default"/>
      </items>
    </pivotField>
    <pivotField axis="axisRow" showAll="0">
      <items count="7">
        <item x="0"/>
        <item x="1"/>
        <item sd="0" x="2"/>
        <item sd="0" x="3"/>
        <item x="4"/>
        <item sd="0" x="5"/>
        <item t="default"/>
      </items>
    </pivotField>
    <pivotField axis="axisRow" showAll="0">
      <items count="129">
        <item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x="126"/>
        <item sd="0" x="127"/>
        <item t="default"/>
      </items>
    </pivotField>
  </pivotFields>
  <rowFields count="5">
    <field x="10"/>
    <field x="9"/>
    <field x="8"/>
    <field x="0"/>
    <field x="7"/>
  </rowFields>
  <rowItems count="85">
    <i>
      <x/>
    </i>
    <i r="1">
      <x/>
    </i>
    <i r="2">
      <x/>
    </i>
    <i>
      <x v="1"/>
    </i>
    <i r="1">
      <x v="1"/>
    </i>
    <i r="2">
      <x v="2"/>
    </i>
    <i r="3">
      <x/>
    </i>
    <i r="4">
      <x v="5"/>
    </i>
    <i>
      <x v="126"/>
    </i>
    <i r="1">
      <x v="1"/>
    </i>
    <i r="2">
      <x v="1"/>
    </i>
    <i r="3">
      <x v="1"/>
    </i>
    <i r="4">
      <x v="11"/>
    </i>
    <i r="3">
      <x v="2"/>
    </i>
    <i r="4">
      <x v="6"/>
    </i>
    <i r="3">
      <x v="3"/>
    </i>
    <i r="4">
      <x v="3"/>
    </i>
    <i r="4">
      <x v="6"/>
    </i>
    <i r="3">
      <x v="4"/>
    </i>
    <i r="4">
      <x v="1"/>
    </i>
    <i r="3">
      <x v="5"/>
    </i>
    <i r="4">
      <x/>
    </i>
    <i r="3">
      <x v="6"/>
    </i>
    <i r="4">
      <x v="6"/>
    </i>
    <i r="3">
      <x v="7"/>
    </i>
    <i r="4">
      <x v="11"/>
    </i>
    <i r="2">
      <x v="2"/>
    </i>
    <i r="3">
      <x v="8"/>
    </i>
    <i r="4">
      <x v="3"/>
    </i>
    <i r="4">
      <x v="5"/>
    </i>
    <i r="4">
      <x v="6"/>
    </i>
    <i r="3">
      <x v="9"/>
    </i>
    <i r="4">
      <x v="1"/>
    </i>
    <i r="4">
      <x v="5"/>
    </i>
    <i r="3">
      <x v="10"/>
    </i>
    <i r="4">
      <x v="9"/>
    </i>
    <i r="3">
      <x v="11"/>
    </i>
    <i r="4">
      <x v="3"/>
    </i>
    <i r="4">
      <x v="6"/>
    </i>
    <i r="3">
      <x v="12"/>
    </i>
    <i r="4">
      <x/>
    </i>
    <i r="3">
      <x v="13"/>
    </i>
    <i r="4">
      <x v="6"/>
    </i>
    <i r="4">
      <x v="11"/>
    </i>
    <i r="2">
      <x v="3"/>
    </i>
    <i r="3">
      <x v="14"/>
    </i>
    <i r="4">
      <x v="3"/>
    </i>
    <i r="4">
      <x v="5"/>
    </i>
    <i r="3">
      <x v="15"/>
    </i>
    <i r="4">
      <x v="1"/>
    </i>
    <i r="3">
      <x v="16"/>
    </i>
    <i r="4">
      <x v="7"/>
    </i>
    <i r="3">
      <x v="17"/>
    </i>
    <i r="4">
      <x/>
    </i>
    <i r="3">
      <x v="18"/>
    </i>
    <i r="4">
      <x v="5"/>
    </i>
    <i r="4">
      <x v="11"/>
    </i>
    <i r="3">
      <x v="19"/>
    </i>
    <i r="4">
      <x v="3"/>
    </i>
    <i r="1">
      <x v="4"/>
    </i>
    <i r="2">
      <x v="11"/>
    </i>
    <i r="3">
      <x v="20"/>
    </i>
    <i r="4">
      <x v="2"/>
    </i>
    <i r="3">
      <x v="21"/>
    </i>
    <i r="4">
      <x/>
    </i>
    <i r="4">
      <x v="1"/>
    </i>
    <i r="3">
      <x v="22"/>
    </i>
    <i r="4">
      <x v="11"/>
    </i>
    <i r="2">
      <x v="12"/>
    </i>
    <i r="3">
      <x v="23"/>
    </i>
    <i r="4">
      <x v="3"/>
    </i>
    <i r="4">
      <x v="4"/>
    </i>
    <i r="3">
      <x v="24"/>
    </i>
    <i r="4">
      <x v="1"/>
    </i>
    <i r="3">
      <x v="25"/>
    </i>
    <i r="4">
      <x v="3"/>
    </i>
    <i r="4">
      <x v="8"/>
    </i>
    <i r="3">
      <x v="26"/>
    </i>
    <i r="4">
      <x v="6"/>
    </i>
    <i r="4">
      <x v="10"/>
    </i>
    <i r="3">
      <x v="27"/>
    </i>
    <i r="4">
      <x v="3"/>
    </i>
    <i r="4">
      <x v="5"/>
    </i>
    <i r="4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支払い" fld="2" baseField="0" baseItem="0"/>
    <dataField name="合計 / 入金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6B459B-E2D2-4C92-AABE-A2BFD68B670D}" name="テーブル1" displayName="テーブル1" ref="A3:H4" totalsRowShown="0">
  <autoFilter ref="A3:H4" xr:uid="{3B6B459B-E2D2-4C92-AABE-A2BFD68B670D}"/>
  <sortState xmlns:xlrd2="http://schemas.microsoft.com/office/spreadsheetml/2017/richdata2" ref="A4:H4">
    <sortCondition ref="C3:C4"/>
  </sortState>
  <tableColumns count="8">
    <tableColumn id="1" xr3:uid="{9B20A922-CAF1-4D80-AD9B-1C4727AF1BAB}" name="月日"/>
    <tableColumn id="2" xr3:uid="{A878AD21-0C08-4AEB-9632-9A0D84ACF6B6}" name="摘要"/>
    <tableColumn id="3" xr3:uid="{94F60059-7175-4032-974B-450FF598905E}" name="支払い"/>
    <tableColumn id="4" xr3:uid="{D5F8AD23-E646-4DD3-8BFF-924E59DE408B}" name="入金"/>
    <tableColumn id="5" xr3:uid="{AD1148E3-07CC-4164-B824-28C20DE10B12}" name="差引残高"/>
    <tableColumn id="6" xr3:uid="{4389FA23-E9B5-4215-8D10-8AC269A29B6E}" name="費目"/>
    <tableColumn id="7" xr3:uid="{1120A13E-3339-4B4D-BE37-5D4D52E4AA95}" name="残高（￥）"/>
    <tableColumn id="8" xr3:uid="{BB51D12E-C764-4B42-A5CE-1B6366008762}" name="費目名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5BFC-6538-4738-956C-A557B2D8231C}">
  <dimension ref="B1:S76"/>
  <sheetViews>
    <sheetView topLeftCell="A70" workbookViewId="0">
      <selection activeCell="K3" sqref="K3:M30"/>
    </sheetView>
  </sheetViews>
  <sheetFormatPr defaultRowHeight="18.75" x14ac:dyDescent="0.4"/>
  <cols>
    <col min="2" max="2" width="12.125" customWidth="1"/>
    <col min="3" max="3" width="32" customWidth="1"/>
    <col min="4" max="4" width="12.875" customWidth="1"/>
    <col min="5" max="5" width="12.75" style="47" customWidth="1"/>
    <col min="6" max="6" width="15.125" hidden="1" customWidth="1"/>
    <col min="7" max="7" width="14.75" customWidth="1"/>
    <col min="8" max="8" width="14.25" customWidth="1"/>
    <col min="9" max="9" width="22.875" customWidth="1"/>
    <col min="10" max="10" width="8.25" customWidth="1"/>
    <col min="12" max="12" width="13.625" customWidth="1"/>
    <col min="13" max="13" width="13.375" customWidth="1"/>
  </cols>
  <sheetData>
    <row r="1" spans="2:13" ht="19.5" thickBot="1" x14ac:dyDescent="0.45">
      <c r="L1" s="69">
        <v>45600</v>
      </c>
    </row>
    <row r="2" spans="2:13" ht="19.5" thickBot="1" x14ac:dyDescent="0.45">
      <c r="B2" s="1" t="s">
        <v>0</v>
      </c>
      <c r="C2" s="2" t="s">
        <v>1</v>
      </c>
      <c r="D2" s="2" t="s">
        <v>2</v>
      </c>
      <c r="E2" s="48" t="s">
        <v>3</v>
      </c>
      <c r="F2" s="2" t="s">
        <v>4</v>
      </c>
      <c r="G2" s="2" t="s">
        <v>5</v>
      </c>
      <c r="H2" s="2" t="s">
        <v>90</v>
      </c>
      <c r="I2" s="85" t="s">
        <v>120</v>
      </c>
      <c r="K2" s="5"/>
    </row>
    <row r="3" spans="2:13" ht="19.5" thickBot="1" x14ac:dyDescent="0.45">
      <c r="B3" s="6">
        <v>44867</v>
      </c>
      <c r="C3" s="7" t="s">
        <v>6</v>
      </c>
      <c r="D3" s="7"/>
      <c r="E3" s="49">
        <v>757594</v>
      </c>
      <c r="F3" s="8">
        <v>757594</v>
      </c>
      <c r="G3" s="9">
        <v>5</v>
      </c>
      <c r="H3" s="49">
        <v>757594</v>
      </c>
      <c r="I3" s="11" t="str" cm="1">
        <f t="array" ref="I3">_xlfn.IFS(G3=1,"家賃,",G3=2,"参加料",G3=3,"弔電",G3=4,"振込",G3=5,"消耗品",G3=6,"通信費",G3=7,"電話代",G3=8,"雑費",G3=9,"ヤフー",G3=10,"総集編関係" )</f>
        <v>消耗品</v>
      </c>
      <c r="K3" s="132" t="s">
        <v>83</v>
      </c>
      <c r="L3" s="133"/>
      <c r="M3" s="134"/>
    </row>
    <row r="4" spans="2:13" ht="20.25" thickBot="1" x14ac:dyDescent="0.45">
      <c r="B4" s="12">
        <v>44876</v>
      </c>
      <c r="C4" s="13" t="s">
        <v>7</v>
      </c>
      <c r="D4" s="14">
        <v>45834</v>
      </c>
      <c r="E4" s="50"/>
      <c r="F4" s="14">
        <f>F3-D4</f>
        <v>711760</v>
      </c>
      <c r="G4" s="16">
        <v>1</v>
      </c>
      <c r="H4" s="68">
        <f>H3-D4+E4</f>
        <v>711760</v>
      </c>
      <c r="I4" s="11" t="str" cm="1">
        <f t="array" ref="I4">_xlfn.IFS(G4=1,"家賃,",G4=2,"参加料",G4=3,"弔電",G4=4,"振込",G4=5,"消耗品",G4=6,"通信費",G4=7,"電話代",G4=8,"雑費",G4=9,"ヤフー",G4=10,"総集編関係" )</f>
        <v>家賃,</v>
      </c>
      <c r="K4" s="1" t="s">
        <v>8</v>
      </c>
      <c r="L4" s="2" t="s">
        <v>5</v>
      </c>
      <c r="M4" s="60" t="s">
        <v>91</v>
      </c>
    </row>
    <row r="5" spans="2:13" ht="20.25" thickBot="1" x14ac:dyDescent="0.45">
      <c r="B5" s="20" t="s">
        <v>9</v>
      </c>
      <c r="C5" s="21" t="s">
        <v>10</v>
      </c>
      <c r="D5" s="14">
        <v>1320</v>
      </c>
      <c r="E5" s="51"/>
      <c r="F5" s="14">
        <f>F4-D5</f>
        <v>710440</v>
      </c>
      <c r="G5" s="23">
        <v>9</v>
      </c>
      <c r="H5" s="68">
        <f>H4-D5+E5</f>
        <v>710440</v>
      </c>
      <c r="I5" s="11" t="str" cm="1">
        <f t="array" ref="I5">_xlfn.IFS(G5=1,"家賃,",G5=2,"参加料",G5=3,"弔電",G5=4,"振込",G5=5,"消耗品",G5=6,"通信費",G5=7,"電話代",G5=8,"雑費",G5=9,"ヤフー",G5=10,"総集編関係" )</f>
        <v>ヤフー</v>
      </c>
      <c r="K5" s="19">
        <v>1</v>
      </c>
      <c r="L5" s="39" t="s">
        <v>11</v>
      </c>
      <c r="M5" s="11"/>
    </row>
    <row r="6" spans="2:13" ht="19.5" thickBot="1" x14ac:dyDescent="0.45">
      <c r="B6" s="20" t="s">
        <v>12</v>
      </c>
      <c r="C6" s="22" t="s">
        <v>13</v>
      </c>
      <c r="D6" s="14">
        <v>5097</v>
      </c>
      <c r="E6" s="51"/>
      <c r="F6" s="14">
        <f>F5-D6</f>
        <v>705343</v>
      </c>
      <c r="G6" s="23">
        <v>7</v>
      </c>
      <c r="H6" s="17"/>
      <c r="I6" s="11" t="str" cm="1">
        <f t="array" ref="I6">_xlfn.IFS(G6=1,"家賃,",G6=2,"参加料",G6=3,"弔電",G6=4,"振込",G6=5,"消耗品",G6=6,"通信費",G6=7,"電話代",G6=8,"雑費",G6=9,"ヤフー",G6=10,"総集編関係" )</f>
        <v>電話代</v>
      </c>
      <c r="K6" s="24">
        <v>2</v>
      </c>
      <c r="L6" s="36" t="s">
        <v>14</v>
      </c>
      <c r="M6" s="18"/>
    </row>
    <row r="7" spans="2:13" ht="19.5" thickBot="1" x14ac:dyDescent="0.45">
      <c r="B7" s="20" t="s">
        <v>15</v>
      </c>
      <c r="C7" s="22" t="s">
        <v>16</v>
      </c>
      <c r="D7" s="22"/>
      <c r="E7" s="51">
        <v>52400</v>
      </c>
      <c r="F7" s="14">
        <f>F6+E7</f>
        <v>757743</v>
      </c>
      <c r="G7" s="23">
        <v>1</v>
      </c>
      <c r="H7" s="17"/>
      <c r="I7" s="11" t="str" cm="1">
        <f t="array" ref="I7">_xlfn.IFS(G7=1,"家賃,",G7=2,"参加料",G7=3,"弔電",G7=4,"振込",G7=5,"消耗品",G7=6,"通信費",G7=7,"電話代",G7=8,"雑費",G7=9,"ヤフー",G7=10,"総集編関係" )</f>
        <v>家賃,</v>
      </c>
      <c r="K7" s="24">
        <v>3</v>
      </c>
      <c r="L7" s="36" t="s">
        <v>17</v>
      </c>
      <c r="M7" s="18"/>
    </row>
    <row r="8" spans="2:13" ht="19.5" thickBot="1" x14ac:dyDescent="0.45">
      <c r="B8" s="20" t="s">
        <v>15</v>
      </c>
      <c r="C8" s="13" t="s">
        <v>59</v>
      </c>
      <c r="D8" s="14">
        <v>660</v>
      </c>
      <c r="E8" s="51"/>
      <c r="F8" s="15">
        <f t="shared" ref="F8:F22" si="0">F7-D8</f>
        <v>757083</v>
      </c>
      <c r="G8" s="23">
        <v>8</v>
      </c>
      <c r="H8" s="17"/>
      <c r="I8" s="11" t="str" cm="1">
        <f t="array" ref="I8">_xlfn.IFS(G8=1,"家賃,",G8=2,"参加料",G8=3,"弔電",G8=4,"振込",G8=5,"消耗品",G8=6,"通信費",G8=7,"電話代",G8=8,"雑費",G8=9,"ヤフー",G8=10,"総集編関係" )</f>
        <v>雑費</v>
      </c>
      <c r="K8" s="24">
        <v>4</v>
      </c>
      <c r="L8" s="36" t="s">
        <v>18</v>
      </c>
      <c r="M8" s="18"/>
    </row>
    <row r="9" spans="2:13" ht="19.5" thickBot="1" x14ac:dyDescent="0.45">
      <c r="B9" s="20" t="s">
        <v>19</v>
      </c>
      <c r="C9" s="13" t="s">
        <v>20</v>
      </c>
      <c r="D9" s="14">
        <v>45834</v>
      </c>
      <c r="E9" s="51"/>
      <c r="F9" s="25">
        <f t="shared" si="0"/>
        <v>711249</v>
      </c>
      <c r="G9" s="23">
        <v>1</v>
      </c>
      <c r="H9" s="17"/>
      <c r="I9" s="11" t="str" cm="1">
        <f t="array" ref="I9">_xlfn.IFS(G9=1,"家賃,",G9=2,"参加料",G9=3,"弔電",G9=4,"振込",G9=5,"消耗品",G9=6,"通信費",G9=7,"電話代",G9=8,"雑費",G9=9,"ヤフー",G9=10,"総集編関係" )</f>
        <v>家賃,</v>
      </c>
      <c r="K9" s="24">
        <v>5</v>
      </c>
      <c r="L9" s="36" t="s">
        <v>21</v>
      </c>
      <c r="M9" s="18"/>
    </row>
    <row r="10" spans="2:13" ht="19.5" thickBot="1" x14ac:dyDescent="0.45">
      <c r="B10" s="20" t="s">
        <v>22</v>
      </c>
      <c r="C10" s="26" t="s">
        <v>60</v>
      </c>
      <c r="D10" s="14">
        <v>91520</v>
      </c>
      <c r="E10" s="51"/>
      <c r="F10" s="14">
        <f t="shared" si="0"/>
        <v>619729</v>
      </c>
      <c r="G10" s="23">
        <v>10</v>
      </c>
      <c r="H10" s="17"/>
      <c r="I10" s="11" t="str" cm="1">
        <f t="array" ref="I10">_xlfn.IFS(G10=1,"家賃,",G10=2,"参加料",G10=3,"弔電",G10=4,"振込",G10=5,"消耗品",G10=6,"通信費",G10=7,"電話代",G10=8,"雑費",G10=9,"ヤフー",G10=10,"総集編関係" )</f>
        <v>総集編関係</v>
      </c>
      <c r="K10" s="24">
        <v>6</v>
      </c>
      <c r="L10" s="36" t="s">
        <v>23</v>
      </c>
      <c r="M10" s="18"/>
    </row>
    <row r="11" spans="2:13" ht="19.5" thickBot="1" x14ac:dyDescent="0.45">
      <c r="B11" s="20" t="s">
        <v>22</v>
      </c>
      <c r="C11" s="21" t="s">
        <v>62</v>
      </c>
      <c r="D11" s="14">
        <v>880</v>
      </c>
      <c r="E11" s="51"/>
      <c r="F11" s="25">
        <f t="shared" si="0"/>
        <v>618849</v>
      </c>
      <c r="G11" s="23">
        <v>10</v>
      </c>
      <c r="H11" s="17"/>
      <c r="I11" s="11" t="str" cm="1">
        <f t="array" ref="I11">_xlfn.IFS(G11=1,"家賃,",G11=2,"参加料",G11=3,"弔電",G11=4,"振込",G11=5,"消耗品",G11=6,"通信費",G11=7,"電話代",G11=8,"雑費",G11=9,"ヤフー",G11=10,"総集編関係" )</f>
        <v>総集編関係</v>
      </c>
      <c r="K11" s="24">
        <v>7</v>
      </c>
      <c r="L11" s="36" t="s">
        <v>13</v>
      </c>
      <c r="M11" s="18"/>
    </row>
    <row r="12" spans="2:13" ht="19.5" thickBot="1" x14ac:dyDescent="0.45">
      <c r="B12" s="20" t="s">
        <v>22</v>
      </c>
      <c r="C12" s="22" t="s">
        <v>63</v>
      </c>
      <c r="D12" s="14">
        <v>4466</v>
      </c>
      <c r="E12" s="51"/>
      <c r="F12" s="14">
        <f t="shared" si="0"/>
        <v>614383</v>
      </c>
      <c r="G12" s="23">
        <v>8</v>
      </c>
      <c r="H12" s="17"/>
      <c r="I12" s="11" t="str" cm="1">
        <f t="array" ref="I12">_xlfn.IFS(G12=1,"家賃,",G12=2,"参加料",G12=3,"弔電",G12=4,"振込",G12=5,"消耗品",G12=6,"通信費",G12=7,"電話代",G12=8,"雑費",G12=9,"ヤフー",G12=10,"総集編関係" )</f>
        <v>雑費</v>
      </c>
      <c r="K12" s="24">
        <v>8</v>
      </c>
      <c r="L12" s="36" t="s">
        <v>24</v>
      </c>
      <c r="M12" s="18"/>
    </row>
    <row r="13" spans="2:13" ht="19.5" thickBot="1" x14ac:dyDescent="0.45">
      <c r="B13" s="20" t="s">
        <v>22</v>
      </c>
      <c r="C13" s="13" t="s">
        <v>64</v>
      </c>
      <c r="D13" s="14">
        <v>192500</v>
      </c>
      <c r="E13" s="51"/>
      <c r="F13" s="14">
        <f t="shared" si="0"/>
        <v>421883</v>
      </c>
      <c r="G13" s="23">
        <v>10</v>
      </c>
      <c r="H13" s="17"/>
      <c r="I13" s="11" t="str" cm="1">
        <f t="array" ref="I13">_xlfn.IFS(G13=1,"家賃,",G13=2,"参加料",G13=3,"弔電",G13=4,"振込",G13=5,"消耗品",G13=6,"通信費",G13=7,"電話代",G13=8,"雑費",G13=9,"ヤフー",G13=10,"総集編関係" )</f>
        <v>総集編関係</v>
      </c>
      <c r="K13" s="24">
        <v>9</v>
      </c>
      <c r="L13" s="36" t="s">
        <v>10</v>
      </c>
      <c r="M13" s="18"/>
    </row>
    <row r="14" spans="2:13" ht="19.5" thickBot="1" x14ac:dyDescent="0.45">
      <c r="B14" s="20" t="s">
        <v>25</v>
      </c>
      <c r="C14" s="13" t="s">
        <v>65</v>
      </c>
      <c r="D14" s="14">
        <v>14207</v>
      </c>
      <c r="E14" s="51"/>
      <c r="F14" s="14">
        <f t="shared" si="0"/>
        <v>407676</v>
      </c>
      <c r="G14" s="23">
        <v>5</v>
      </c>
      <c r="H14" s="17"/>
      <c r="I14" s="11" t="str" cm="1">
        <f t="array" ref="I14">_xlfn.IFS(G14=1,"家賃,",G14=2,"参加料",G14=3,"弔電",G14=4,"振込",G14=5,"消耗品",G14=6,"通信費",G14=7,"電話代",G14=8,"雑費",G14=9,"ヤフー",G14=10,"総集編関係" )</f>
        <v>消耗品</v>
      </c>
      <c r="K14" s="24">
        <v>10</v>
      </c>
      <c r="L14" s="36" t="s">
        <v>61</v>
      </c>
      <c r="M14" s="18"/>
    </row>
    <row r="15" spans="2:13" ht="19.5" thickBot="1" x14ac:dyDescent="0.45">
      <c r="B15" s="20" t="s">
        <v>25</v>
      </c>
      <c r="C15" s="13" t="s">
        <v>66</v>
      </c>
      <c r="D15" s="14">
        <v>1376</v>
      </c>
      <c r="E15" s="51"/>
      <c r="F15" s="14">
        <f t="shared" si="0"/>
        <v>406300</v>
      </c>
      <c r="G15" s="23">
        <v>5</v>
      </c>
      <c r="H15" s="17"/>
      <c r="I15" s="11" t="str" cm="1">
        <f t="array" ref="I15">_xlfn.IFS(G15=1,"家賃,",G15=2,"参加料",G15=3,"弔電",G15=4,"振込",G15=5,"消耗品",G15=6,"通信費",G15=7,"電話代",G15=8,"雑費",G15=9,"ヤフー",G15=10,"総集編関係" )</f>
        <v>消耗品</v>
      </c>
      <c r="K15" s="27">
        <v>11</v>
      </c>
      <c r="L15" s="37"/>
      <c r="M15" s="35"/>
    </row>
    <row r="16" spans="2:13" ht="19.5" thickBot="1" x14ac:dyDescent="0.45">
      <c r="B16" s="12" t="s">
        <v>25</v>
      </c>
      <c r="C16" s="13" t="s">
        <v>66</v>
      </c>
      <c r="D16" s="14">
        <v>1836</v>
      </c>
      <c r="E16" s="51"/>
      <c r="F16" s="14">
        <f t="shared" si="0"/>
        <v>404464</v>
      </c>
      <c r="G16" s="23">
        <v>5</v>
      </c>
      <c r="H16" s="17"/>
      <c r="I16" s="11" t="str" cm="1">
        <f t="array" ref="I16">_xlfn.IFS(G16=1,"家賃,",G16=2,"参加料",G16=3,"弔電",G16=4,"振込",G16=5,"消耗品",G16=6,"通信費",G16=7,"電話代",G16=8,"雑費",G16=9,"ヤフー",G16=10,"総集編関係" )</f>
        <v>消耗品</v>
      </c>
      <c r="K16" s="136" t="s">
        <v>84</v>
      </c>
      <c r="L16" s="137"/>
      <c r="M16" s="4"/>
    </row>
    <row r="17" spans="2:13" ht="19.5" thickBot="1" x14ac:dyDescent="0.45">
      <c r="B17" s="20" t="s">
        <v>25</v>
      </c>
      <c r="C17" s="13" t="s">
        <v>66</v>
      </c>
      <c r="D17" s="14">
        <v>910</v>
      </c>
      <c r="E17" s="51"/>
      <c r="F17" s="14">
        <f t="shared" si="0"/>
        <v>403554</v>
      </c>
      <c r="G17" s="23">
        <v>5</v>
      </c>
      <c r="H17" s="17"/>
      <c r="I17" s="11" t="str" cm="1">
        <f t="array" ref="I17">_xlfn.IFS(G17=1,"家賃,",G17=2,"参加料",G17=3,"弔電",G17=4,"振込",G17=5,"消耗品",G17=6,"通信費",G17=7,"電話代",G17=8,"雑費",G17=9,"ヤフー",G17=10,"総集編関係" )</f>
        <v>消耗品</v>
      </c>
    </row>
    <row r="18" spans="2:13" ht="19.5" thickBot="1" x14ac:dyDescent="0.45">
      <c r="B18" s="20" t="s">
        <v>25</v>
      </c>
      <c r="C18" s="13" t="s">
        <v>80</v>
      </c>
      <c r="D18" s="14">
        <v>3668</v>
      </c>
      <c r="E18" s="50"/>
      <c r="F18" s="14">
        <f t="shared" si="0"/>
        <v>399886</v>
      </c>
      <c r="G18" s="23">
        <v>6</v>
      </c>
      <c r="H18" s="17"/>
      <c r="I18" s="11" t="str" cm="1">
        <f t="array" ref="I18">_xlfn.IFS(G18=1,"家賃,",G18=2,"参加料",G18=3,"弔電",G18=4,"振込",G18=5,"消耗品",G18=6,"通信費",G18=7,"電話代",G18=8,"雑費",G18=9,"ヤフー",G18=10,"総集編関係" )</f>
        <v>通信費</v>
      </c>
    </row>
    <row r="19" spans="2:13" ht="19.5" thickBot="1" x14ac:dyDescent="0.45">
      <c r="B19" s="20" t="s">
        <v>25</v>
      </c>
      <c r="C19" s="13" t="s">
        <v>67</v>
      </c>
      <c r="D19" s="14">
        <v>2929</v>
      </c>
      <c r="E19" s="51"/>
      <c r="F19" s="14">
        <f t="shared" si="0"/>
        <v>396957</v>
      </c>
      <c r="G19" s="23">
        <v>5</v>
      </c>
      <c r="H19" s="17"/>
      <c r="I19" s="11" t="str" cm="1">
        <f t="array" ref="I19">_xlfn.IFS(G19=1,"家賃,",G19=2,"参加料",G19=3,"弔電",G19=4,"振込",G19=5,"消耗品",G19=6,"通信費",G19=7,"電話代",G19=8,"雑費",G19=9,"ヤフー",G19=10,"総集編関係" )</f>
        <v>消耗品</v>
      </c>
    </row>
    <row r="20" spans="2:13" ht="19.5" thickBot="1" x14ac:dyDescent="0.45">
      <c r="B20" s="20" t="s">
        <v>26</v>
      </c>
      <c r="C20" s="13" t="s">
        <v>10</v>
      </c>
      <c r="D20" s="25">
        <v>1320</v>
      </c>
      <c r="E20" s="51"/>
      <c r="F20" s="14">
        <f t="shared" si="0"/>
        <v>395637</v>
      </c>
      <c r="G20" s="23">
        <v>9</v>
      </c>
      <c r="H20" s="17"/>
      <c r="I20" s="11" t="str" cm="1">
        <f t="array" ref="I20">_xlfn.IFS(G20=1,"家賃,",G20=2,"参加料",G20=3,"弔電",G20=4,"振込",G20=5,"消耗品",G20=6,"通信費",G20=7,"電話代",G20=8,"雑費",G20=9,"ヤフー",G20=10,"総集編関係" )</f>
        <v>ヤフー</v>
      </c>
      <c r="K20" s="132" t="s">
        <v>93</v>
      </c>
      <c r="L20" s="133"/>
      <c r="M20" s="134"/>
    </row>
    <row r="21" spans="2:13" ht="19.5" thickBot="1" x14ac:dyDescent="0.45">
      <c r="B21" s="20" t="s">
        <v>27</v>
      </c>
      <c r="C21" s="13" t="s">
        <v>68</v>
      </c>
      <c r="D21" s="21">
        <v>6670</v>
      </c>
      <c r="E21" s="51"/>
      <c r="F21" s="25">
        <f t="shared" si="0"/>
        <v>388967</v>
      </c>
      <c r="G21" s="23">
        <v>5</v>
      </c>
      <c r="H21" s="17"/>
      <c r="I21" s="11" t="str" cm="1">
        <f t="array" ref="I21">_xlfn.IFS(G21=1,"家賃,",G21=2,"参加料",G21=3,"弔電",G21=4,"振込",G21=5,"消耗品",G21=6,"通信費",G21=7,"電話代",G21=8,"雑費",G21=9,"ヤフー",G21=10,"総集編関係" )</f>
        <v>消耗品</v>
      </c>
      <c r="K21" s="1" t="s">
        <v>92</v>
      </c>
      <c r="L21" s="2" t="s">
        <v>5</v>
      </c>
      <c r="M21" s="60" t="s">
        <v>91</v>
      </c>
    </row>
    <row r="22" spans="2:13" ht="19.5" thickBot="1" x14ac:dyDescent="0.45">
      <c r="B22" s="20" t="s">
        <v>27</v>
      </c>
      <c r="C22" s="13" t="s">
        <v>81</v>
      </c>
      <c r="D22" s="14">
        <v>1573</v>
      </c>
      <c r="E22" s="51"/>
      <c r="F22" s="14">
        <f t="shared" si="0"/>
        <v>387394</v>
      </c>
      <c r="G22" s="28">
        <v>8</v>
      </c>
      <c r="H22" s="17"/>
      <c r="I22" s="11" t="str" cm="1">
        <f t="array" ref="I22">_xlfn.IFS(G22=1,"家賃,",G22=2,"参加料",G22=3,"弔電",G22=4,"振込",G22=5,"消耗品",G22=6,"通信費",G22=7,"電話代",G22=8,"雑費",G22=9,"ヤフー",G22=10,"総集編関係" )</f>
        <v>雑費</v>
      </c>
      <c r="K22" s="19">
        <v>1</v>
      </c>
      <c r="L22" s="10" t="s">
        <v>85</v>
      </c>
      <c r="M22" s="11"/>
    </row>
    <row r="23" spans="2:13" ht="19.5" thickBot="1" x14ac:dyDescent="0.45">
      <c r="B23" s="20" t="s">
        <v>27</v>
      </c>
      <c r="C23" s="13" t="s">
        <v>28</v>
      </c>
      <c r="D23" s="14"/>
      <c r="E23" s="51">
        <v>57200</v>
      </c>
      <c r="F23" s="25">
        <f>F22+E23</f>
        <v>444594</v>
      </c>
      <c r="G23" s="28">
        <v>2</v>
      </c>
      <c r="H23" s="17"/>
      <c r="I23" s="11" t="str" cm="1">
        <f t="array" ref="I23">_xlfn.IFS(G23=1,"家賃,",G23=2,"参加料",G23=3,"弔電",G23=4,"振込",G23=5,"消耗品",G23=6,"通信費",G23=7,"電話代",G23=8,"雑費",G23=9,"ヤフー",G23=10,"総集編関係" )</f>
        <v>参加料</v>
      </c>
      <c r="K23" s="24">
        <v>2</v>
      </c>
      <c r="L23" s="17" t="s">
        <v>86</v>
      </c>
      <c r="M23" s="18"/>
    </row>
    <row r="24" spans="2:13" ht="19.5" thickBot="1" x14ac:dyDescent="0.45">
      <c r="B24" s="20" t="s">
        <v>27</v>
      </c>
      <c r="C24" s="26" t="s">
        <v>77</v>
      </c>
      <c r="D24" s="14">
        <v>660</v>
      </c>
      <c r="E24" s="51"/>
      <c r="F24" s="14">
        <f>F23-D24</f>
        <v>443934</v>
      </c>
      <c r="G24" s="28">
        <v>8</v>
      </c>
      <c r="H24" s="17"/>
      <c r="I24" s="11" t="str" cm="1">
        <f t="array" ref="I24">_xlfn.IFS(G24=1,"家賃,",G24=2,"参加料",G24=3,"弔電",G24=4,"振込",G24=5,"消耗品",G24=6,"通信費",G24=7,"電話代",G24=8,"雑費",G24=9,"ヤフー",G24=10,"総集編関係" )</f>
        <v>雑費</v>
      </c>
      <c r="K24" s="24">
        <v>3</v>
      </c>
      <c r="L24" s="17" t="s">
        <v>87</v>
      </c>
      <c r="M24" s="18"/>
    </row>
    <row r="25" spans="2:13" ht="19.5" thickBot="1" x14ac:dyDescent="0.45">
      <c r="B25" s="20" t="s">
        <v>29</v>
      </c>
      <c r="C25" s="13" t="s">
        <v>13</v>
      </c>
      <c r="D25" s="14">
        <v>5185</v>
      </c>
      <c r="E25" s="51"/>
      <c r="F25" s="15">
        <f>F24-D25</f>
        <v>438749</v>
      </c>
      <c r="G25" s="28">
        <v>7</v>
      </c>
      <c r="H25" s="17"/>
      <c r="I25" s="11" t="str" cm="1">
        <f t="array" ref="I25">_xlfn.IFS(G25=1,"家賃,",G25=2,"参加料",G25=3,"弔電",G25=4,"振込",G25=5,"消耗品",G25=6,"通信費",G25=7,"電話代",G25=8,"雑費",G25=9,"ヤフー",G25=10,"総集編関係" )</f>
        <v>電話代</v>
      </c>
      <c r="K25" s="24">
        <v>4</v>
      </c>
      <c r="L25" s="17" t="s">
        <v>61</v>
      </c>
      <c r="M25" s="18"/>
    </row>
    <row r="26" spans="2:13" ht="19.5" thickBot="1" x14ac:dyDescent="0.45">
      <c r="B26" s="20" t="s">
        <v>30</v>
      </c>
      <c r="C26" s="13" t="s">
        <v>31</v>
      </c>
      <c r="D26" s="14">
        <v>5834</v>
      </c>
      <c r="E26" s="51"/>
      <c r="F26" s="25">
        <f>F25-D26</f>
        <v>432915</v>
      </c>
      <c r="G26" s="28">
        <v>5</v>
      </c>
      <c r="H26" s="17"/>
      <c r="I26" s="11" t="str" cm="1">
        <f t="array" ref="I26">_xlfn.IFS(G26=1,"家賃,",G26=2,"参加料",G26=3,"弔電",G26=4,"振込",G26=5,"消耗品",G26=6,"通信費",G26=7,"電話代",G26=8,"雑費",G26=9,"ヤフー",G26=10,"総集編関係" )</f>
        <v>消耗品</v>
      </c>
      <c r="K26" s="24">
        <v>5</v>
      </c>
      <c r="L26" s="17" t="s">
        <v>88</v>
      </c>
      <c r="M26" s="18"/>
    </row>
    <row r="27" spans="2:13" ht="19.5" thickBot="1" x14ac:dyDescent="0.45">
      <c r="B27" s="20" t="s">
        <v>30</v>
      </c>
      <c r="C27" s="13" t="s">
        <v>79</v>
      </c>
      <c r="D27" s="14">
        <v>550</v>
      </c>
      <c r="E27" s="52"/>
      <c r="F27" s="14">
        <f t="shared" ref="F27:F34" si="1">F26-D27</f>
        <v>432365</v>
      </c>
      <c r="G27" s="28">
        <v>5</v>
      </c>
      <c r="H27" s="17"/>
      <c r="I27" s="11" t="str" cm="1">
        <f t="array" ref="I27">_xlfn.IFS(G27=1,"家賃,",G27=2,"参加料",G27=3,"弔電",G27=4,"振込",G27=5,"消耗品",G27=6,"通信費",G27=7,"電話代",G27=8,"雑費",G27=9,"ヤフー",G27=10,"総集編関係" )</f>
        <v>消耗品</v>
      </c>
      <c r="K27" s="24">
        <v>6</v>
      </c>
      <c r="L27" s="17"/>
      <c r="M27" s="18"/>
    </row>
    <row r="28" spans="2:13" ht="19.5" thickBot="1" x14ac:dyDescent="0.45">
      <c r="B28" s="20" t="s">
        <v>32</v>
      </c>
      <c r="C28" s="13" t="s">
        <v>11</v>
      </c>
      <c r="D28" s="14">
        <v>45834</v>
      </c>
      <c r="E28" s="52"/>
      <c r="F28" s="25">
        <f t="shared" si="1"/>
        <v>386531</v>
      </c>
      <c r="G28" s="28">
        <v>1</v>
      </c>
      <c r="H28" s="17"/>
      <c r="I28" s="11" t="str" cm="1">
        <f t="array" ref="I28">_xlfn.IFS(G28=1,"家賃,",G28=2,"参加料",G28=3,"弔電",G28=4,"振込",G28=5,"消耗品",G28=6,"通信費",G28=7,"電話代",G28=8,"雑費",G28=9,"ヤフー",G28=10,"総集編関係" )</f>
        <v>家賃,</v>
      </c>
      <c r="K28" s="24">
        <v>7</v>
      </c>
      <c r="L28" s="17"/>
      <c r="M28" s="18"/>
    </row>
    <row r="29" spans="2:13" ht="19.5" thickBot="1" x14ac:dyDescent="0.45">
      <c r="B29" s="20" t="s">
        <v>32</v>
      </c>
      <c r="C29" s="13" t="s">
        <v>78</v>
      </c>
      <c r="D29" s="14">
        <v>7680</v>
      </c>
      <c r="E29" s="52"/>
      <c r="F29" s="25">
        <f t="shared" si="1"/>
        <v>378851</v>
      </c>
      <c r="G29" s="28">
        <v>5</v>
      </c>
      <c r="H29" s="17"/>
      <c r="I29" s="11" t="str" cm="1">
        <f t="array" ref="I29">_xlfn.IFS(G29=1,"家賃,",G29=2,"参加料",G29=3,"弔電",G29=4,"振込",G29=5,"消耗品",G29=6,"通信費",G29=7,"電話代",G29=8,"雑費",G29=9,"ヤフー",G29=10,"総集編関係" )</f>
        <v>消耗品</v>
      </c>
      <c r="K29" s="27"/>
      <c r="L29" s="34"/>
      <c r="M29" s="35"/>
    </row>
    <row r="30" spans="2:13" ht="19.5" thickBot="1" x14ac:dyDescent="0.45">
      <c r="B30" s="20" t="s">
        <v>32</v>
      </c>
      <c r="C30" s="29" t="s">
        <v>33</v>
      </c>
      <c r="D30" s="14">
        <v>9629</v>
      </c>
      <c r="E30" s="52"/>
      <c r="F30" s="14">
        <f t="shared" si="1"/>
        <v>369222</v>
      </c>
      <c r="G30" s="28">
        <v>5</v>
      </c>
      <c r="H30" s="17"/>
      <c r="I30" s="11" t="str" cm="1">
        <f t="array" ref="I30">_xlfn.IFS(G30=1,"家賃,",G30=2,"参加料",G30=3,"弔電",G30=4,"振込",G30=5,"消耗品",G30=6,"通信費",G30=7,"電話代",G30=8,"雑費",G30=9,"ヤフー",G30=10,"総集編関係" )</f>
        <v>消耗品</v>
      </c>
      <c r="K30" s="132" t="s">
        <v>94</v>
      </c>
      <c r="L30" s="135"/>
      <c r="M30" s="4"/>
    </row>
    <row r="31" spans="2:13" ht="19.5" thickBot="1" x14ac:dyDescent="0.45">
      <c r="B31" s="20" t="s">
        <v>32</v>
      </c>
      <c r="C31" s="22" t="s">
        <v>34</v>
      </c>
      <c r="D31" s="14">
        <v>660</v>
      </c>
      <c r="E31" s="51"/>
      <c r="F31" s="25">
        <f t="shared" si="1"/>
        <v>368562</v>
      </c>
      <c r="G31" s="28">
        <v>8</v>
      </c>
      <c r="H31" s="17"/>
      <c r="I31" s="11" t="str" cm="1">
        <f t="array" ref="I31">_xlfn.IFS(G31=1,"家賃,",G31=2,"参加料",G31=3,"弔電",G31=4,"振込",G31=5,"消耗品",G31=6,"通信費",G31=7,"電話代",G31=8,"雑費",G31=9,"ヤフー",G31=10,"総集編関係" )</f>
        <v>雑費</v>
      </c>
      <c r="K31" s="5"/>
    </row>
    <row r="32" spans="2:13" ht="19.5" thickBot="1" x14ac:dyDescent="0.45">
      <c r="B32" s="20" t="s">
        <v>35</v>
      </c>
      <c r="C32" s="22" t="s">
        <v>36</v>
      </c>
      <c r="D32" s="14">
        <v>1320</v>
      </c>
      <c r="E32" s="52"/>
      <c r="F32" s="14">
        <f t="shared" si="1"/>
        <v>367242</v>
      </c>
      <c r="G32" s="28">
        <v>9</v>
      </c>
      <c r="H32" s="17"/>
      <c r="I32" s="11" t="str" cm="1">
        <f t="array" ref="I32">_xlfn.IFS(G32=1,"家賃,",G32=2,"参加料",G32=3,"弔電",G32=4,"振込",G32=5,"消耗品",G32=6,"通信費",G32=7,"電話代",G32=8,"雑費",G32=9,"ヤフー",G32=10,"総集編関係" )</f>
        <v>ヤフー</v>
      </c>
    </row>
    <row r="33" spans="2:9" ht="19.5" thickBot="1" x14ac:dyDescent="0.45">
      <c r="B33" s="20" t="s">
        <v>37</v>
      </c>
      <c r="C33" s="13" t="s">
        <v>38</v>
      </c>
      <c r="D33" s="14">
        <v>5203</v>
      </c>
      <c r="E33" s="52"/>
      <c r="F33" s="14">
        <f t="shared" si="1"/>
        <v>362039</v>
      </c>
      <c r="G33" s="28">
        <v>7</v>
      </c>
      <c r="H33" s="17"/>
      <c r="I33" s="11" t="str" cm="1">
        <f t="array" ref="I33">_xlfn.IFS(G33=1,"家賃,",G33=2,"参加料",G33=3,"弔電",G33=4,"振込",G33=5,"消耗品",G33=6,"通信費",G33=7,"電話代",G33=8,"雑費",G33=9,"ヤフー",G33=10,"総集編関係" )</f>
        <v>電話代</v>
      </c>
    </row>
    <row r="34" spans="2:9" ht="19.5" thickBot="1" x14ac:dyDescent="0.45">
      <c r="B34" s="20" t="s">
        <v>37</v>
      </c>
      <c r="C34" s="22" t="s">
        <v>69</v>
      </c>
      <c r="D34" s="14">
        <v>2318</v>
      </c>
      <c r="E34" s="52"/>
      <c r="F34" s="14">
        <f t="shared" si="1"/>
        <v>359721</v>
      </c>
      <c r="G34" s="28">
        <v>5</v>
      </c>
      <c r="H34" s="17"/>
      <c r="I34" s="11" t="str" cm="1">
        <f t="array" ref="I34">_xlfn.IFS(G34=1,"家賃,",G34=2,"参加料",G34=3,"弔電",G34=4,"振込",G34=5,"消耗品",G34=6,"通信費",G34=7,"電話代",G34=8,"雑費",G34=9,"ヤフー",G34=10,"総集編関係" )</f>
        <v>消耗品</v>
      </c>
    </row>
    <row r="35" spans="2:9" ht="19.5" thickBot="1" x14ac:dyDescent="0.45">
      <c r="B35" s="20" t="s">
        <v>39</v>
      </c>
      <c r="C35" s="22" t="s">
        <v>40</v>
      </c>
      <c r="D35" s="14"/>
      <c r="E35" s="51">
        <v>54700</v>
      </c>
      <c r="F35" s="14">
        <f>F34+E35</f>
        <v>414421</v>
      </c>
      <c r="G35" s="28">
        <v>2</v>
      </c>
      <c r="H35" s="17"/>
      <c r="I35" s="11" t="str" cm="1">
        <f t="array" ref="I35">_xlfn.IFS(G35=1,"家賃,",G35=2,"参加料",G35=3,"弔電",G35=4,"振込",G35=5,"消耗品",G35=6,"通信費",G35=7,"電話代",G35=8,"雑費",G35=9,"ヤフー",G35=10,"総集編関係" )</f>
        <v>参加料</v>
      </c>
    </row>
    <row r="36" spans="2:9" ht="19.5" thickBot="1" x14ac:dyDescent="0.45">
      <c r="B36" s="20" t="s">
        <v>39</v>
      </c>
      <c r="C36" s="22" t="s">
        <v>70</v>
      </c>
      <c r="D36" s="14">
        <v>660</v>
      </c>
      <c r="E36" s="51"/>
      <c r="F36" s="14">
        <f>F35-D36</f>
        <v>413761</v>
      </c>
      <c r="G36" s="28">
        <v>8</v>
      </c>
      <c r="H36" s="17"/>
      <c r="I36" s="11" t="str" cm="1">
        <f t="array" ref="I36">_xlfn.IFS(G36=1,"家賃,",G36=2,"参加料",G36=3,"弔電",G36=4,"振込",G36=5,"消耗品",G36=6,"通信費",G36=7,"電話代",G36=8,"雑費",G36=9,"ヤフー",G36=10,"総集編関係" )</f>
        <v>雑費</v>
      </c>
    </row>
    <row r="37" spans="2:9" ht="19.5" thickBot="1" x14ac:dyDescent="0.45">
      <c r="B37" s="20" t="s">
        <v>39</v>
      </c>
      <c r="C37" s="22" t="s">
        <v>41</v>
      </c>
      <c r="D37" s="14">
        <v>7941</v>
      </c>
      <c r="E37" s="51"/>
      <c r="F37" s="14">
        <f>F36-D37</f>
        <v>405820</v>
      </c>
      <c r="G37" s="28">
        <v>5</v>
      </c>
      <c r="H37" s="17"/>
      <c r="I37" s="11" t="str" cm="1">
        <f t="array" ref="I37">_xlfn.IFS(G37=1,"家賃,",G37=2,"参加料",G37=3,"弔電",G37=4,"振込",G37=5,"消耗品",G37=6,"通信費",G37=7,"電話代",G37=8,"雑費",G37=9,"ヤフー",G37=10,"総集編関係" )</f>
        <v>消耗品</v>
      </c>
    </row>
    <row r="38" spans="2:9" ht="19.5" thickBot="1" x14ac:dyDescent="0.45">
      <c r="B38" s="20" t="s">
        <v>39</v>
      </c>
      <c r="C38" s="13" t="s">
        <v>82</v>
      </c>
      <c r="D38" s="14">
        <v>7400</v>
      </c>
      <c r="E38" s="52"/>
      <c r="F38" s="14">
        <f>F37-D38</f>
        <v>398420</v>
      </c>
      <c r="G38" s="28">
        <v>5</v>
      </c>
      <c r="H38" s="17"/>
      <c r="I38" s="11" t="str" cm="1">
        <f t="array" ref="I38">_xlfn.IFS(G38=1,"家賃,",G38=2,"参加料",G38=3,"弔電",G38=4,"振込",G38=5,"消耗品",G38=6,"通信費",G38=7,"電話代",G38=8,"雑費",G38=9,"ヤフー",G38=10,"総集編関係" )</f>
        <v>消耗品</v>
      </c>
    </row>
    <row r="39" spans="2:9" ht="19.5" thickBot="1" x14ac:dyDescent="0.45">
      <c r="B39" s="20" t="s">
        <v>42</v>
      </c>
      <c r="C39" s="13" t="s">
        <v>43</v>
      </c>
      <c r="D39" s="14"/>
      <c r="E39" s="51">
        <v>3000</v>
      </c>
      <c r="F39" s="15">
        <f>F38+E39</f>
        <v>401420</v>
      </c>
      <c r="G39" s="28">
        <v>2</v>
      </c>
      <c r="H39" s="17"/>
      <c r="I39" s="11" t="str" cm="1">
        <f t="array" ref="I39">_xlfn.IFS(G39=1,"家賃,",G39=2,"参加料",G39=3,"弔電",G39=4,"振込",G39=5,"消耗品",G39=6,"通信費",G39=7,"電話代",G39=8,"雑費",G39=9,"ヤフー",G39=10,"総集編関係" )</f>
        <v>参加料</v>
      </c>
    </row>
    <row r="40" spans="2:9" ht="19.5" thickBot="1" x14ac:dyDescent="0.45">
      <c r="B40" s="20" t="s">
        <v>42</v>
      </c>
      <c r="C40" s="13" t="s">
        <v>11</v>
      </c>
      <c r="D40" s="14">
        <v>45834</v>
      </c>
      <c r="E40" s="30"/>
      <c r="F40" s="14">
        <f>F39-D40</f>
        <v>355586</v>
      </c>
      <c r="G40" s="28">
        <v>1</v>
      </c>
      <c r="H40" s="17"/>
      <c r="I40" s="11" t="str" cm="1">
        <f t="array" ref="I40">_xlfn.IFS(G40=1,"家賃,",G40=2,"参加料",G40=3,"弔電",G40=4,"振込",G40=5,"消耗品",G40=6,"通信費",G40=7,"電話代",G40=8,"雑費",G40=9,"ヤフー",G40=10,"総集編関係" )</f>
        <v>家賃,</v>
      </c>
    </row>
    <row r="41" spans="2:9" ht="19.5" thickBot="1" x14ac:dyDescent="0.45">
      <c r="B41" s="12" t="s">
        <v>44</v>
      </c>
      <c r="C41" s="13" t="s">
        <v>71</v>
      </c>
      <c r="D41" s="14"/>
      <c r="E41" s="30">
        <v>3</v>
      </c>
      <c r="F41" s="14">
        <f>E41+F40</f>
        <v>355589</v>
      </c>
      <c r="G41" s="28">
        <v>3</v>
      </c>
      <c r="H41" s="17"/>
      <c r="I41" s="11" t="str" cm="1">
        <f t="array" ref="I41">_xlfn.IFS(G41=1,"家賃,",G41=2,"参加料",G41=3,"弔電",G41=4,"振込",G41=5,"消耗品",G41=6,"通信費",G41=7,"電話代",G41=8,"雑費",G41=9,"ヤフー",G41=10,"総集編関係" )</f>
        <v>弔電</v>
      </c>
    </row>
    <row r="42" spans="2:9" ht="19.5" thickBot="1" x14ac:dyDescent="0.45">
      <c r="B42" s="20" t="s">
        <v>45</v>
      </c>
      <c r="C42" s="31" t="s">
        <v>72</v>
      </c>
      <c r="D42" s="14">
        <v>3500</v>
      </c>
      <c r="E42" s="30"/>
      <c r="F42" s="14">
        <f>F41-D42</f>
        <v>352089</v>
      </c>
      <c r="G42" s="28">
        <v>5</v>
      </c>
      <c r="H42" s="17"/>
      <c r="I42" s="11" t="str" cm="1">
        <f t="array" ref="I42">_xlfn.IFS(G42=1,"家賃,",G42=2,"参加料",G42=3,"弔電",G42=4,"振込",G42=5,"消耗品",G42=6,"通信費",G42=7,"電話代",G42=8,"雑費",G42=9,"ヤフー",G42=10,"総集編関係" )</f>
        <v>消耗品</v>
      </c>
    </row>
    <row r="43" spans="2:9" ht="19.5" thickBot="1" x14ac:dyDescent="0.45">
      <c r="B43" s="12" t="s">
        <v>45</v>
      </c>
      <c r="C43" s="13" t="s">
        <v>73</v>
      </c>
      <c r="D43" s="14">
        <v>1227</v>
      </c>
      <c r="E43" s="30"/>
      <c r="F43" s="14">
        <f>F42-D43</f>
        <v>350862</v>
      </c>
      <c r="G43" s="28">
        <v>8</v>
      </c>
      <c r="H43" s="17"/>
      <c r="I43" s="11" t="str" cm="1">
        <f t="array" ref="I43">_xlfn.IFS(G43=1,"家賃,",G43=2,"参加料",G43=3,"弔電",G43=4,"振込",G43=5,"消耗品",G43=6,"通信費",G43=7,"電話代",G43=8,"雑費",G43=9,"ヤフー",G43=10,"総集編関係" )</f>
        <v>雑費</v>
      </c>
    </row>
    <row r="44" spans="2:9" ht="19.5" thickBot="1" x14ac:dyDescent="0.45">
      <c r="B44" s="12" t="s">
        <v>46</v>
      </c>
      <c r="C44" s="13" t="s">
        <v>47</v>
      </c>
      <c r="D44" s="14">
        <v>1320</v>
      </c>
      <c r="E44" s="30"/>
      <c r="F44" s="14">
        <f>F43-D44</f>
        <v>349542</v>
      </c>
      <c r="G44" s="28">
        <v>9</v>
      </c>
      <c r="H44" s="17"/>
      <c r="I44" s="11" t="str" cm="1">
        <f t="array" ref="I44">_xlfn.IFS(G44=1,"家賃,",G44=2,"参加料",G44=3,"弔電",G44=4,"振込",G44=5,"消耗品",G44=6,"通信費",G44=7,"電話代",G44=8,"雑費",G44=9,"ヤフー",G44=10,"総集編関係" )</f>
        <v>ヤフー</v>
      </c>
    </row>
    <row r="45" spans="2:9" ht="19.5" thickBot="1" x14ac:dyDescent="0.45">
      <c r="B45" s="12" t="s">
        <v>48</v>
      </c>
      <c r="C45" s="13" t="s">
        <v>49</v>
      </c>
      <c r="D45" s="14">
        <v>5308</v>
      </c>
      <c r="E45" s="53"/>
      <c r="F45" s="14">
        <f>F44-D45</f>
        <v>344234</v>
      </c>
      <c r="G45" s="28">
        <v>7</v>
      </c>
      <c r="H45" s="17"/>
      <c r="I45" s="11" t="str" cm="1">
        <f t="array" ref="I45">_xlfn.IFS(G45=1,"家賃,",G45=2,"参加料",G45=3,"弔電",G45=4,"振込",G45=5,"消耗品",G45=6,"通信費",G45=7,"電話代",G45=8,"雑費",G45=9,"ヤフー",G45=10,"総集編関係" )</f>
        <v>電話代</v>
      </c>
    </row>
    <row r="46" spans="2:9" ht="19.5" thickBot="1" x14ac:dyDescent="0.45">
      <c r="B46" s="12" t="s">
        <v>48</v>
      </c>
      <c r="C46" s="13" t="s">
        <v>21</v>
      </c>
      <c r="D46" s="14">
        <v>1971</v>
      </c>
      <c r="E46" s="53"/>
      <c r="F46" s="14">
        <f>F45-D46</f>
        <v>342263</v>
      </c>
      <c r="G46" s="28">
        <v>5</v>
      </c>
      <c r="H46" s="17"/>
      <c r="I46" s="11" t="str" cm="1">
        <f t="array" ref="I46">_xlfn.IFS(G46=1,"家賃,",G46=2,"参加料",G46=3,"弔電",G46=4,"振込",G46=5,"消耗品",G46=6,"通信費",G46=7,"電話代",G46=8,"雑費",G46=9,"ヤフー",G46=10,"総集編関係" )</f>
        <v>消耗品</v>
      </c>
    </row>
    <row r="47" spans="2:9" ht="19.5" thickBot="1" x14ac:dyDescent="0.45">
      <c r="B47" s="12" t="s">
        <v>50</v>
      </c>
      <c r="C47" s="13" t="s">
        <v>51</v>
      </c>
      <c r="D47" s="14"/>
      <c r="E47" s="51">
        <v>62000</v>
      </c>
      <c r="F47" s="14">
        <f>F46+E47</f>
        <v>404263</v>
      </c>
      <c r="G47" s="32">
        <v>2</v>
      </c>
      <c r="H47" s="17"/>
      <c r="I47" s="11" t="str" cm="1">
        <f t="array" ref="I47">_xlfn.IFS(G47=1,"家賃,",G47=2,"参加料",G47=3,"弔電",G47=4,"振込",G47=5,"消耗品",G47=6,"通信費",G47=7,"電話代",G47=8,"雑費",G47=9,"ヤフー",G47=10,"総集編関係" )</f>
        <v>参加料</v>
      </c>
    </row>
    <row r="48" spans="2:9" ht="19.5" thickBot="1" x14ac:dyDescent="0.45">
      <c r="B48" s="12" t="s">
        <v>50</v>
      </c>
      <c r="C48" s="13" t="s">
        <v>74</v>
      </c>
      <c r="D48" s="14"/>
      <c r="E48" s="51">
        <v>3500</v>
      </c>
      <c r="F48" s="14">
        <v>407763</v>
      </c>
      <c r="G48" s="32">
        <v>2</v>
      </c>
      <c r="H48" s="17"/>
      <c r="I48" s="11" t="str" cm="1">
        <f t="array" ref="I48">_xlfn.IFS(G48=1,"家賃,",G48=2,"参加料",G48=3,"弔電",G48=4,"振込",G48=5,"消耗品",G48=6,"通信費",G48=7,"電話代",G48=8,"雑費",G48=9,"ヤフー",G48=10,"総集編関係" )</f>
        <v>参加料</v>
      </c>
    </row>
    <row r="49" spans="2:18" ht="19.5" thickBot="1" x14ac:dyDescent="0.45">
      <c r="B49" s="12" t="s">
        <v>50</v>
      </c>
      <c r="C49" s="31" t="s">
        <v>75</v>
      </c>
      <c r="D49" s="14">
        <v>660</v>
      </c>
      <c r="E49" s="52"/>
      <c r="F49" s="33">
        <f>F48-D49</f>
        <v>407103</v>
      </c>
      <c r="G49" s="28">
        <v>8</v>
      </c>
      <c r="H49" s="17"/>
      <c r="I49" s="11" t="str" cm="1">
        <f t="array" ref="I49">_xlfn.IFS(G49=1,"家賃,",G49=2,"参加料",G49=3,"弔電",G49=4,"振込",G49=5,"消耗品",G49=6,"通信費",G49=7,"電話代",G49=8,"雑費",G49=9,"ヤフー",G49=10,"総集編関係" )</f>
        <v>雑費</v>
      </c>
    </row>
    <row r="50" spans="2:18" ht="19.5" thickBot="1" x14ac:dyDescent="0.45">
      <c r="B50" s="12" t="s">
        <v>52</v>
      </c>
      <c r="C50" s="31" t="s">
        <v>11</v>
      </c>
      <c r="D50" s="14">
        <v>45834</v>
      </c>
      <c r="E50" s="52"/>
      <c r="F50" s="33">
        <v>361269</v>
      </c>
      <c r="G50" s="28">
        <v>1</v>
      </c>
      <c r="H50" s="17"/>
      <c r="I50" s="11" t="str" cm="1">
        <f t="array" ref="I50">_xlfn.IFS(G50=1,"家賃,",G50=2,"参加料",G50=3,"弔電",G50=4,"振込",G50=5,"消耗品",G50=6,"通信費",G50=7,"電話代",G50=8,"雑費",G50=9,"ヤフー",G50=10,"総集編関係" )</f>
        <v>家賃,</v>
      </c>
    </row>
    <row r="51" spans="2:18" ht="19.5" thickBot="1" x14ac:dyDescent="0.45">
      <c r="B51" s="12" t="s">
        <v>53</v>
      </c>
      <c r="C51" s="31" t="s">
        <v>76</v>
      </c>
      <c r="D51" s="31"/>
      <c r="E51" s="51">
        <v>84500</v>
      </c>
      <c r="F51" s="14">
        <v>445769</v>
      </c>
      <c r="G51" s="28">
        <v>4</v>
      </c>
      <c r="H51" s="17"/>
      <c r="I51" s="11" t="str" cm="1">
        <f t="array" ref="I51">_xlfn.IFS(G51=1,"家賃,",G51=2,"参加料",G51=3,"弔電",G51=4,"振込",G51=5,"消耗品",G51=6,"通信費",G51=7,"電話代",G51=8,"雑費",G51=9,"ヤフー",G51=10,"総集編関係" )</f>
        <v>振込</v>
      </c>
    </row>
    <row r="52" spans="2:18" ht="19.5" thickBot="1" x14ac:dyDescent="0.45">
      <c r="B52" s="12" t="s">
        <v>54</v>
      </c>
      <c r="C52" s="31" t="s">
        <v>55</v>
      </c>
      <c r="D52" s="14">
        <v>1320</v>
      </c>
      <c r="E52" s="52"/>
      <c r="F52" s="33">
        <f>F51-D52</f>
        <v>444449</v>
      </c>
      <c r="G52" s="28">
        <v>9</v>
      </c>
      <c r="H52" s="17"/>
      <c r="I52" s="11" t="str" cm="1">
        <f t="array" ref="I52">_xlfn.IFS(G52=1,"家賃,",G52=2,"参加料",G52=3,"弔電",G52=4,"振込",G52=5,"消耗品",G52=6,"通信費",G52=7,"電話代",G52=8,"雑費",G52=9,"ヤフー",G52=10,"総集編関係" )</f>
        <v>ヤフー</v>
      </c>
    </row>
    <row r="53" spans="2:18" ht="19.5" thickBot="1" x14ac:dyDescent="0.45">
      <c r="B53" s="12" t="s">
        <v>56</v>
      </c>
      <c r="C53" s="31" t="s">
        <v>57</v>
      </c>
      <c r="D53" s="14">
        <v>5396</v>
      </c>
      <c r="E53" s="52"/>
      <c r="F53" s="33">
        <f>F52-D53</f>
        <v>439053</v>
      </c>
      <c r="G53" s="28">
        <v>7</v>
      </c>
      <c r="H53" s="17"/>
      <c r="I53" s="11" t="str" cm="1">
        <f t="array" ref="I53">_xlfn.IFS(G53=1,"家賃,",G53=2,"参加料",G53=3,"弔電",G53=4,"振込",G53=5,"消耗品",G53=6,"通信費",G53=7,"電話代",G53=8,"雑費",G53=9,"ヤフー",G53=10,"総集編関係" )</f>
        <v>電話代</v>
      </c>
    </row>
    <row r="54" spans="2:18" ht="19.5" thickBot="1" x14ac:dyDescent="0.45">
      <c r="B54" s="12" t="s">
        <v>56</v>
      </c>
      <c r="C54" s="31" t="s">
        <v>58</v>
      </c>
      <c r="D54" s="31"/>
      <c r="E54" s="51">
        <v>72300</v>
      </c>
      <c r="F54" s="14">
        <f>F53+E54</f>
        <v>511353</v>
      </c>
      <c r="G54" s="28">
        <v>2</v>
      </c>
      <c r="H54" s="17"/>
      <c r="I54" s="11" t="str" cm="1">
        <f t="array" ref="I54">_xlfn.IFS(G54=1,"家賃,",G54=2,"参加料",G54=3,"弔電",G54=4,"振込",G54=5,"消耗品",G54=6,"通信費",G54=7,"電話代",G54=8,"雑費",G54=9,"ヤフー",G54=10,"総集編関係" )</f>
        <v>参加料</v>
      </c>
    </row>
    <row r="55" spans="2:18" ht="19.5" thickBot="1" x14ac:dyDescent="0.45">
      <c r="B55" s="41" t="s">
        <v>56</v>
      </c>
      <c r="C55" s="42" t="s">
        <v>77</v>
      </c>
      <c r="D55" s="43">
        <v>660</v>
      </c>
      <c r="E55" s="54"/>
      <c r="F55" s="43">
        <v>510693</v>
      </c>
      <c r="G55" s="44">
        <v>8</v>
      </c>
      <c r="H55" s="38"/>
      <c r="I55" s="11" t="str" cm="1">
        <f t="array" ref="I55">_xlfn.IFS(G55=1,"家賃,",G55=2,"参加料",G55=3,"弔電",G55=4,"振込",G55=5,"消耗品",G55=6,"通信費",G55=7,"電話代",G55=8,"雑費",G55=9,"ヤフー",G55=10,"総集編関係" )</f>
        <v>雑費</v>
      </c>
    </row>
    <row r="56" spans="2:18" ht="19.5" thickBot="1" x14ac:dyDescent="0.45">
      <c r="B56" s="46"/>
      <c r="C56" s="40" t="s">
        <v>89</v>
      </c>
      <c r="D56" s="3"/>
      <c r="E56" s="55"/>
      <c r="F56" s="3"/>
      <c r="G56" s="3"/>
      <c r="H56" s="3"/>
      <c r="I56" s="4"/>
    </row>
    <row r="58" spans="2:18" ht="19.5" thickBot="1" x14ac:dyDescent="0.45"/>
    <row r="59" spans="2:18" ht="19.5" thickBot="1" x14ac:dyDescent="0.45">
      <c r="D59" s="132" t="s">
        <v>83</v>
      </c>
      <c r="E59" s="133"/>
      <c r="F59" s="133"/>
      <c r="G59" s="134"/>
      <c r="H59" s="132" t="s">
        <v>93</v>
      </c>
      <c r="I59" s="133"/>
      <c r="J59" s="134"/>
    </row>
    <row r="60" spans="2:18" ht="19.5" thickBot="1" x14ac:dyDescent="0.45">
      <c r="D60" s="1" t="s">
        <v>8</v>
      </c>
      <c r="E60" s="2" t="s">
        <v>5</v>
      </c>
      <c r="F60" s="2" t="s">
        <v>91</v>
      </c>
      <c r="G60" s="4"/>
      <c r="H60" s="56" t="s">
        <v>92</v>
      </c>
      <c r="I60" s="2" t="s">
        <v>5</v>
      </c>
      <c r="J60" s="60" t="s">
        <v>91</v>
      </c>
      <c r="L60" s="86" t="s">
        <v>122</v>
      </c>
      <c r="M60" s="86" t="s">
        <v>124</v>
      </c>
      <c r="N60" s="86" t="s">
        <v>125</v>
      </c>
      <c r="O60" s="86" t="s">
        <v>127</v>
      </c>
      <c r="P60" s="86" t="s">
        <v>129</v>
      </c>
      <c r="Q60" s="86" t="s">
        <v>131</v>
      </c>
      <c r="R60" s="86" t="s">
        <v>133</v>
      </c>
    </row>
    <row r="61" spans="2:18" x14ac:dyDescent="0.4">
      <c r="D61" s="63">
        <v>1</v>
      </c>
      <c r="E61" s="64" t="s">
        <v>11</v>
      </c>
      <c r="F61" s="65"/>
      <c r="G61">
        <v>229170</v>
      </c>
      <c r="H61" s="57">
        <v>1</v>
      </c>
      <c r="I61" s="10" t="s">
        <v>85</v>
      </c>
      <c r="J61">
        <v>252700</v>
      </c>
      <c r="L61">
        <v>45834</v>
      </c>
      <c r="M61" s="87">
        <v>57200</v>
      </c>
      <c r="N61">
        <v>14207</v>
      </c>
      <c r="O61">
        <v>3668</v>
      </c>
      <c r="P61">
        <v>5097</v>
      </c>
      <c r="Q61">
        <v>660</v>
      </c>
      <c r="R61">
        <v>1320</v>
      </c>
    </row>
    <row r="62" spans="2:18" x14ac:dyDescent="0.4">
      <c r="D62" s="24">
        <v>2</v>
      </c>
      <c r="E62" s="61" t="s">
        <v>14</v>
      </c>
      <c r="F62" s="17"/>
      <c r="H62" s="58">
        <v>2</v>
      </c>
      <c r="I62" s="17" t="s">
        <v>86</v>
      </c>
      <c r="J62" s="18"/>
      <c r="M62" s="51">
        <v>54700</v>
      </c>
      <c r="N62">
        <v>1376</v>
      </c>
      <c r="P62">
        <v>5185</v>
      </c>
      <c r="Q62">
        <v>4466</v>
      </c>
      <c r="R62">
        <v>1320</v>
      </c>
    </row>
    <row r="63" spans="2:18" x14ac:dyDescent="0.4">
      <c r="D63" s="24">
        <v>3</v>
      </c>
      <c r="E63" s="61" t="s">
        <v>17</v>
      </c>
      <c r="F63" s="17"/>
      <c r="G63" s="18"/>
      <c r="H63" s="58">
        <v>3</v>
      </c>
      <c r="I63" s="17" t="s">
        <v>87</v>
      </c>
      <c r="J63" s="18"/>
      <c r="L63">
        <v>45834</v>
      </c>
      <c r="M63" s="51">
        <v>3000</v>
      </c>
      <c r="N63">
        <v>1836</v>
      </c>
      <c r="P63">
        <v>5203</v>
      </c>
      <c r="Q63">
        <v>1573</v>
      </c>
      <c r="R63">
        <v>1320</v>
      </c>
    </row>
    <row r="64" spans="2:18" x14ac:dyDescent="0.4">
      <c r="D64" s="24">
        <v>4</v>
      </c>
      <c r="E64" s="61" t="s">
        <v>18</v>
      </c>
      <c r="F64" s="17"/>
      <c r="G64" s="18"/>
      <c r="H64" s="58">
        <v>4</v>
      </c>
      <c r="I64" s="17" t="s">
        <v>61</v>
      </c>
      <c r="J64" s="18"/>
      <c r="L64">
        <v>45834</v>
      </c>
      <c r="M64" s="51">
        <v>62000</v>
      </c>
      <c r="N64">
        <v>910</v>
      </c>
      <c r="P64">
        <v>5308</v>
      </c>
      <c r="Q64">
        <v>660</v>
      </c>
      <c r="R64">
        <v>1320</v>
      </c>
    </row>
    <row r="65" spans="4:19" x14ac:dyDescent="0.4">
      <c r="D65" s="24">
        <v>5</v>
      </c>
      <c r="E65" s="61" t="s">
        <v>21</v>
      </c>
      <c r="F65" s="17"/>
      <c r="G65">
        <f>SUM(G50:G64)</f>
        <v>229201</v>
      </c>
      <c r="H65" s="58">
        <v>5</v>
      </c>
      <c r="I65" s="17" t="s">
        <v>88</v>
      </c>
      <c r="J65" s="18"/>
      <c r="L65">
        <v>45834</v>
      </c>
      <c r="M65" s="51">
        <v>3500</v>
      </c>
      <c r="N65">
        <v>2929</v>
      </c>
      <c r="P65">
        <v>5396</v>
      </c>
      <c r="Q65">
        <v>660</v>
      </c>
      <c r="R65">
        <v>1320</v>
      </c>
    </row>
    <row r="66" spans="4:19" x14ac:dyDescent="0.4">
      <c r="D66" s="24">
        <v>6</v>
      </c>
      <c r="E66" s="61" t="s">
        <v>23</v>
      </c>
      <c r="F66" s="17"/>
      <c r="G66">
        <f>SUM(G51:G65)</f>
        <v>458401</v>
      </c>
      <c r="H66" s="58">
        <v>6</v>
      </c>
      <c r="I66" s="17"/>
      <c r="J66" s="18"/>
      <c r="L66">
        <v>45834</v>
      </c>
      <c r="M66" s="51">
        <v>72300</v>
      </c>
      <c r="N66">
        <v>6670</v>
      </c>
      <c r="Q66">
        <v>660</v>
      </c>
    </row>
    <row r="67" spans="4:19" x14ac:dyDescent="0.4">
      <c r="D67" s="24">
        <v>7</v>
      </c>
      <c r="E67" s="61" t="s">
        <v>13</v>
      </c>
      <c r="F67" s="17"/>
      <c r="G67" s="18">
        <v>26189</v>
      </c>
      <c r="H67" s="58">
        <v>7</v>
      </c>
      <c r="I67" s="17"/>
      <c r="J67" s="18"/>
      <c r="L67">
        <f>SUM(L61:L66)</f>
        <v>229170</v>
      </c>
      <c r="M67">
        <f>SUM(M61:M66)</f>
        <v>252700</v>
      </c>
      <c r="N67">
        <v>5834</v>
      </c>
      <c r="Q67">
        <v>1227</v>
      </c>
    </row>
    <row r="68" spans="4:19" ht="19.5" thickBot="1" x14ac:dyDescent="0.45">
      <c r="D68" s="24">
        <v>8</v>
      </c>
      <c r="E68" s="61" t="s">
        <v>24</v>
      </c>
      <c r="F68" s="17"/>
      <c r="G68" s="18">
        <f>SUM(G53:G67)</f>
        <v>942978</v>
      </c>
      <c r="H68" s="59"/>
      <c r="I68" s="34"/>
      <c r="J68" s="35"/>
      <c r="N68">
        <v>550</v>
      </c>
      <c r="Q68">
        <v>660</v>
      </c>
    </row>
    <row r="69" spans="4:19" ht="19.5" thickBot="1" x14ac:dyDescent="0.45">
      <c r="D69" s="24">
        <v>9</v>
      </c>
      <c r="E69" s="61" t="s">
        <v>10</v>
      </c>
      <c r="F69" s="17"/>
      <c r="G69" s="18">
        <v>6600</v>
      </c>
      <c r="H69" s="133" t="s">
        <v>84</v>
      </c>
      <c r="I69" s="135"/>
      <c r="J69" s="4">
        <f>SUM(J61:J68)</f>
        <v>252700</v>
      </c>
      <c r="N69">
        <v>7680</v>
      </c>
      <c r="Q69">
        <v>660</v>
      </c>
    </row>
    <row r="70" spans="4:19" x14ac:dyDescent="0.4">
      <c r="D70" s="24">
        <v>10</v>
      </c>
      <c r="E70" s="61" t="s">
        <v>61</v>
      </c>
      <c r="F70" s="17"/>
      <c r="G70" s="18"/>
      <c r="N70">
        <v>9629</v>
      </c>
    </row>
    <row r="71" spans="4:19" ht="19.5" thickBot="1" x14ac:dyDescent="0.45">
      <c r="D71" s="66">
        <v>11</v>
      </c>
      <c r="E71" s="67"/>
      <c r="F71" s="38"/>
      <c r="G71" s="45"/>
      <c r="N71">
        <v>2318</v>
      </c>
    </row>
    <row r="72" spans="4:19" ht="19.5" thickBot="1" x14ac:dyDescent="0.45">
      <c r="D72" s="130" t="s">
        <v>84</v>
      </c>
      <c r="E72" s="131"/>
      <c r="F72" s="3"/>
      <c r="G72" s="4">
        <f>SUM(G61:G71)</f>
        <v>1892539</v>
      </c>
      <c r="N72">
        <v>7941</v>
      </c>
    </row>
    <row r="73" spans="4:19" x14ac:dyDescent="0.4">
      <c r="N73">
        <v>7400</v>
      </c>
    </row>
    <row r="74" spans="4:19" x14ac:dyDescent="0.4">
      <c r="N74">
        <v>3500</v>
      </c>
    </row>
    <row r="75" spans="4:19" x14ac:dyDescent="0.4">
      <c r="N75">
        <v>1971</v>
      </c>
    </row>
    <row r="76" spans="4:19" x14ac:dyDescent="0.4">
      <c r="N76">
        <f>SUM(N61:N75)</f>
        <v>74751</v>
      </c>
      <c r="O76">
        <f>SUM(O61:O75)</f>
        <v>3668</v>
      </c>
      <c r="P76">
        <f>SUM(P61:P75)</f>
        <v>26189</v>
      </c>
      <c r="Q76">
        <f>SUM(Q61:Q75)</f>
        <v>11226</v>
      </c>
      <c r="R76">
        <f t="shared" ref="R76:S76" si="2">SUM(R61:R75)</f>
        <v>6600</v>
      </c>
      <c r="S76">
        <f t="shared" si="2"/>
        <v>0</v>
      </c>
    </row>
  </sheetData>
  <autoFilter ref="B2:I56" xr:uid="{807A5BFC-6538-4738-956C-A557B2D8231C}"/>
  <mergeCells count="8">
    <mergeCell ref="D72:E72"/>
    <mergeCell ref="D59:G59"/>
    <mergeCell ref="H59:J59"/>
    <mergeCell ref="K3:M3"/>
    <mergeCell ref="K20:M20"/>
    <mergeCell ref="K30:L30"/>
    <mergeCell ref="K16:L16"/>
    <mergeCell ref="H69:I69"/>
  </mergeCells>
  <phoneticPr fontId="3"/>
  <pageMargins left="1.299212598425197" right="0.70866141732283472" top="0.59055118110236227" bottom="0" header="0.31496062992125984" footer="0.31496062992125984"/>
  <pageSetup paperSize="8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436E-E1C2-47D2-81D5-F1B74EA227A5}">
  <sheetPr>
    <pageSetUpPr fitToPage="1"/>
  </sheetPr>
  <dimension ref="B1:O93"/>
  <sheetViews>
    <sheetView tabSelected="1" topLeftCell="A44" workbookViewId="0">
      <selection activeCell="L59" sqref="L59"/>
    </sheetView>
  </sheetViews>
  <sheetFormatPr defaultRowHeight="18.75" x14ac:dyDescent="0.4"/>
  <cols>
    <col min="3" max="3" width="27" customWidth="1"/>
    <col min="4" max="4" width="13.25" customWidth="1"/>
    <col min="5" max="5" width="12.625" customWidth="1"/>
    <col min="6" max="6" width="12.375" customWidth="1"/>
    <col min="8" max="8" width="13.625" style="98" customWidth="1"/>
    <col min="9" max="9" width="17.25" style="98" customWidth="1"/>
    <col min="10" max="10" width="7.25" customWidth="1"/>
    <col min="11" max="20" width="10.625" customWidth="1"/>
  </cols>
  <sheetData>
    <row r="1" spans="2:9" ht="19.5" thickBot="1" x14ac:dyDescent="0.45"/>
    <row r="2" spans="2:9" ht="19.5" thickBot="1" x14ac:dyDescent="0.45">
      <c r="B2" s="84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102" t="s">
        <v>90</v>
      </c>
      <c r="I2" s="85" t="s">
        <v>120</v>
      </c>
    </row>
    <row r="3" spans="2:9" x14ac:dyDescent="0.4">
      <c r="B3" s="100">
        <v>44867</v>
      </c>
      <c r="C3" s="65" t="s">
        <v>6</v>
      </c>
      <c r="D3" s="65"/>
      <c r="E3" s="65">
        <v>757594</v>
      </c>
      <c r="F3" s="65">
        <v>757594</v>
      </c>
      <c r="G3" s="65">
        <v>55</v>
      </c>
      <c r="H3" s="64">
        <v>757594</v>
      </c>
      <c r="I3" s="101" t="s">
        <v>88</v>
      </c>
    </row>
    <row r="4" spans="2:9" x14ac:dyDescent="0.4">
      <c r="B4" s="96">
        <v>44876</v>
      </c>
      <c r="C4" s="17" t="s">
        <v>7</v>
      </c>
      <c r="D4" s="17">
        <v>45834</v>
      </c>
      <c r="E4" s="17"/>
      <c r="F4" s="17">
        <v>711760</v>
      </c>
      <c r="G4" s="17">
        <v>1</v>
      </c>
      <c r="H4" s="61">
        <v>711760</v>
      </c>
      <c r="I4" s="99" t="s">
        <v>165</v>
      </c>
    </row>
    <row r="5" spans="2:9" x14ac:dyDescent="0.4">
      <c r="B5" s="96" t="s">
        <v>137</v>
      </c>
      <c r="C5" s="17" t="s">
        <v>132</v>
      </c>
      <c r="D5" s="17">
        <v>1320</v>
      </c>
      <c r="E5" s="17"/>
      <c r="F5" s="17">
        <v>710440</v>
      </c>
      <c r="G5" s="17">
        <v>9</v>
      </c>
      <c r="H5" s="61">
        <v>710440</v>
      </c>
      <c r="I5" s="99" t="s">
        <v>132</v>
      </c>
    </row>
    <row r="6" spans="2:9" x14ac:dyDescent="0.4">
      <c r="B6" s="96" t="s">
        <v>138</v>
      </c>
      <c r="C6" s="17" t="s">
        <v>13</v>
      </c>
      <c r="D6" s="17">
        <v>5097</v>
      </c>
      <c r="E6" s="17"/>
      <c r="F6" s="17">
        <v>705343</v>
      </c>
      <c r="G6" s="17">
        <v>7</v>
      </c>
      <c r="H6" s="61"/>
      <c r="I6" s="99" t="s">
        <v>139</v>
      </c>
    </row>
    <row r="7" spans="2:9" x14ac:dyDescent="0.4">
      <c r="B7" s="96" t="s">
        <v>140</v>
      </c>
      <c r="C7" s="17" t="s">
        <v>16</v>
      </c>
      <c r="D7" s="17"/>
      <c r="E7" s="17">
        <v>52400</v>
      </c>
      <c r="F7" s="17">
        <v>757743</v>
      </c>
      <c r="G7" s="17">
        <v>51</v>
      </c>
      <c r="H7" s="61"/>
      <c r="I7" s="99" t="s">
        <v>169</v>
      </c>
    </row>
    <row r="8" spans="2:9" x14ac:dyDescent="0.4">
      <c r="B8" s="96" t="s">
        <v>140</v>
      </c>
      <c r="C8" s="17" t="s">
        <v>59</v>
      </c>
      <c r="D8" s="17">
        <v>660</v>
      </c>
      <c r="E8" s="17"/>
      <c r="F8" s="17">
        <v>757083</v>
      </c>
      <c r="G8" s="17">
        <v>8</v>
      </c>
      <c r="H8" s="61"/>
      <c r="I8" s="99" t="s">
        <v>130</v>
      </c>
    </row>
    <row r="9" spans="2:9" x14ac:dyDescent="0.4">
      <c r="B9" s="96" t="s">
        <v>141</v>
      </c>
      <c r="C9" s="17" t="s">
        <v>20</v>
      </c>
      <c r="D9" s="17">
        <v>45834</v>
      </c>
      <c r="E9" s="17"/>
      <c r="F9" s="17">
        <v>711249</v>
      </c>
      <c r="G9" s="17">
        <v>1</v>
      </c>
      <c r="H9" s="61"/>
      <c r="I9" s="99" t="s">
        <v>165</v>
      </c>
    </row>
    <row r="10" spans="2:9" x14ac:dyDescent="0.4">
      <c r="B10" s="96" t="s">
        <v>142</v>
      </c>
      <c r="C10" s="17" t="s">
        <v>60</v>
      </c>
      <c r="D10" s="17">
        <v>91520</v>
      </c>
      <c r="E10" s="17"/>
      <c r="F10" s="17">
        <v>619729</v>
      </c>
      <c r="G10" s="17">
        <v>10</v>
      </c>
      <c r="H10" s="61"/>
      <c r="I10" s="99" t="s">
        <v>143</v>
      </c>
    </row>
    <row r="11" spans="2:9" x14ac:dyDescent="0.4">
      <c r="B11" s="96" t="s">
        <v>142</v>
      </c>
      <c r="C11" s="17" t="s">
        <v>62</v>
      </c>
      <c r="D11" s="17">
        <v>880</v>
      </c>
      <c r="E11" s="17"/>
      <c r="F11" s="17">
        <v>618849</v>
      </c>
      <c r="G11" s="17">
        <v>10</v>
      </c>
      <c r="H11" s="61"/>
      <c r="I11" s="99" t="s">
        <v>143</v>
      </c>
    </row>
    <row r="12" spans="2:9" x14ac:dyDescent="0.4">
      <c r="B12" s="96" t="s">
        <v>142</v>
      </c>
      <c r="C12" s="17" t="s">
        <v>63</v>
      </c>
      <c r="D12" s="17">
        <v>4466</v>
      </c>
      <c r="E12" s="17"/>
      <c r="F12" s="17">
        <v>614383</v>
      </c>
      <c r="G12" s="17">
        <v>8</v>
      </c>
      <c r="H12" s="61"/>
      <c r="I12" s="99" t="s">
        <v>130</v>
      </c>
    </row>
    <row r="13" spans="2:9" x14ac:dyDescent="0.4">
      <c r="B13" s="96" t="s">
        <v>142</v>
      </c>
      <c r="C13" s="17" t="s">
        <v>64</v>
      </c>
      <c r="D13" s="17">
        <v>192500</v>
      </c>
      <c r="E13" s="17"/>
      <c r="F13" s="17">
        <v>421883</v>
      </c>
      <c r="G13" s="17">
        <v>10</v>
      </c>
      <c r="H13" s="61"/>
      <c r="I13" s="99" t="s">
        <v>143</v>
      </c>
    </row>
    <row r="14" spans="2:9" x14ac:dyDescent="0.4">
      <c r="B14" s="96" t="s">
        <v>144</v>
      </c>
      <c r="C14" s="17" t="s">
        <v>65</v>
      </c>
      <c r="D14" s="17">
        <v>14207</v>
      </c>
      <c r="E14" s="17"/>
      <c r="F14" s="17">
        <v>407676</v>
      </c>
      <c r="G14" s="17">
        <v>5</v>
      </c>
      <c r="H14" s="61"/>
      <c r="I14" s="99" t="s">
        <v>69</v>
      </c>
    </row>
    <row r="15" spans="2:9" x14ac:dyDescent="0.4">
      <c r="B15" s="96" t="s">
        <v>144</v>
      </c>
      <c r="C15" s="17" t="s">
        <v>66</v>
      </c>
      <c r="D15" s="17">
        <v>1376</v>
      </c>
      <c r="E15" s="17"/>
      <c r="F15" s="17">
        <v>406300</v>
      </c>
      <c r="G15" s="17">
        <v>5</v>
      </c>
      <c r="H15" s="61"/>
      <c r="I15" s="99" t="s">
        <v>69</v>
      </c>
    </row>
    <row r="16" spans="2:9" x14ac:dyDescent="0.4">
      <c r="B16" s="96" t="s">
        <v>144</v>
      </c>
      <c r="C16" s="17" t="s">
        <v>66</v>
      </c>
      <c r="D16" s="17">
        <v>1836</v>
      </c>
      <c r="E16" s="17"/>
      <c r="F16" s="17">
        <v>404464</v>
      </c>
      <c r="G16" s="17">
        <v>5</v>
      </c>
      <c r="H16" s="61"/>
      <c r="I16" s="99" t="s">
        <v>69</v>
      </c>
    </row>
    <row r="17" spans="2:9" x14ac:dyDescent="0.4">
      <c r="B17" s="96" t="s">
        <v>144</v>
      </c>
      <c r="C17" s="17" t="s">
        <v>66</v>
      </c>
      <c r="D17" s="17">
        <v>910</v>
      </c>
      <c r="E17" s="17"/>
      <c r="F17" s="17">
        <v>403554</v>
      </c>
      <c r="G17" s="17">
        <v>5</v>
      </c>
      <c r="H17" s="61"/>
      <c r="I17" s="99" t="s">
        <v>69</v>
      </c>
    </row>
    <row r="18" spans="2:9" x14ac:dyDescent="0.4">
      <c r="B18" s="96" t="s">
        <v>144</v>
      </c>
      <c r="C18" s="17" t="s">
        <v>80</v>
      </c>
      <c r="D18" s="17">
        <v>3668</v>
      </c>
      <c r="E18" s="17"/>
      <c r="F18" s="17">
        <v>399886</v>
      </c>
      <c r="G18" s="17">
        <v>6</v>
      </c>
      <c r="H18" s="61"/>
      <c r="I18" s="99" t="s">
        <v>126</v>
      </c>
    </row>
    <row r="19" spans="2:9" x14ac:dyDescent="0.4">
      <c r="B19" s="96" t="s">
        <v>144</v>
      </c>
      <c r="C19" s="17" t="s">
        <v>67</v>
      </c>
      <c r="D19" s="17">
        <v>2929</v>
      </c>
      <c r="E19" s="17"/>
      <c r="F19" s="17">
        <v>396957</v>
      </c>
      <c r="G19" s="17">
        <v>5</v>
      </c>
      <c r="H19" s="61"/>
      <c r="I19" s="99" t="s">
        <v>69</v>
      </c>
    </row>
    <row r="20" spans="2:9" x14ac:dyDescent="0.4">
      <c r="B20" s="96" t="s">
        <v>145</v>
      </c>
      <c r="C20" s="17" t="s">
        <v>132</v>
      </c>
      <c r="D20" s="17">
        <v>1320</v>
      </c>
      <c r="E20" s="17"/>
      <c r="F20" s="17">
        <v>395637</v>
      </c>
      <c r="G20" s="17">
        <v>9</v>
      </c>
      <c r="H20" s="61"/>
      <c r="I20" s="99" t="s">
        <v>132</v>
      </c>
    </row>
    <row r="21" spans="2:9" x14ac:dyDescent="0.4">
      <c r="B21" s="96" t="s">
        <v>146</v>
      </c>
      <c r="C21" s="17" t="s">
        <v>68</v>
      </c>
      <c r="D21" s="17">
        <v>6670</v>
      </c>
      <c r="E21" s="17"/>
      <c r="F21" s="17">
        <v>388967</v>
      </c>
      <c r="G21" s="17">
        <v>5</v>
      </c>
      <c r="H21" s="61"/>
      <c r="I21" s="99" t="s">
        <v>69</v>
      </c>
    </row>
    <row r="22" spans="2:9" x14ac:dyDescent="0.4">
      <c r="B22" s="96" t="s">
        <v>146</v>
      </c>
      <c r="C22" s="17" t="s">
        <v>81</v>
      </c>
      <c r="D22" s="17">
        <v>1573</v>
      </c>
      <c r="E22" s="17"/>
      <c r="F22" s="17">
        <v>387394</v>
      </c>
      <c r="G22" s="17">
        <v>8</v>
      </c>
      <c r="H22" s="61"/>
      <c r="I22" s="99" t="s">
        <v>130</v>
      </c>
    </row>
    <row r="23" spans="2:9" x14ac:dyDescent="0.4">
      <c r="B23" s="96" t="s">
        <v>146</v>
      </c>
      <c r="C23" s="17" t="s">
        <v>28</v>
      </c>
      <c r="D23" s="17"/>
      <c r="E23" s="17">
        <v>57200</v>
      </c>
      <c r="F23" s="17">
        <v>444594</v>
      </c>
      <c r="G23" s="17">
        <v>51</v>
      </c>
      <c r="H23" s="61"/>
      <c r="I23" s="99" t="s">
        <v>123</v>
      </c>
    </row>
    <row r="24" spans="2:9" x14ac:dyDescent="0.4">
      <c r="B24" s="96" t="s">
        <v>146</v>
      </c>
      <c r="C24" s="17" t="s">
        <v>77</v>
      </c>
      <c r="D24" s="17">
        <v>660</v>
      </c>
      <c r="E24" s="17"/>
      <c r="F24" s="17">
        <v>443934</v>
      </c>
      <c r="G24" s="17">
        <v>8</v>
      </c>
      <c r="H24" s="61"/>
      <c r="I24" s="99" t="s">
        <v>130</v>
      </c>
    </row>
    <row r="25" spans="2:9" x14ac:dyDescent="0.4">
      <c r="B25" s="96" t="s">
        <v>147</v>
      </c>
      <c r="C25" s="17" t="s">
        <v>13</v>
      </c>
      <c r="D25" s="17">
        <v>5185</v>
      </c>
      <c r="E25" s="17"/>
      <c r="F25" s="17">
        <v>438749</v>
      </c>
      <c r="G25" s="17">
        <v>7</v>
      </c>
      <c r="H25" s="61"/>
      <c r="I25" s="99" t="s">
        <v>139</v>
      </c>
    </row>
    <row r="26" spans="2:9" x14ac:dyDescent="0.4">
      <c r="B26" s="96" t="s">
        <v>148</v>
      </c>
      <c r="C26" s="17" t="s">
        <v>31</v>
      </c>
      <c r="D26" s="17">
        <v>5834</v>
      </c>
      <c r="E26" s="17"/>
      <c r="F26" s="17">
        <v>432915</v>
      </c>
      <c r="G26" s="17">
        <v>5</v>
      </c>
      <c r="H26" s="61"/>
      <c r="I26" s="99" t="s">
        <v>69</v>
      </c>
    </row>
    <row r="27" spans="2:9" x14ac:dyDescent="0.4">
      <c r="B27" s="96" t="s">
        <v>148</v>
      </c>
      <c r="C27" s="17" t="s">
        <v>79</v>
      </c>
      <c r="D27" s="17">
        <v>550</v>
      </c>
      <c r="E27" s="17"/>
      <c r="F27" s="17">
        <v>432365</v>
      </c>
      <c r="G27" s="17">
        <v>5</v>
      </c>
      <c r="H27" s="61"/>
      <c r="I27" s="99" t="s">
        <v>69</v>
      </c>
    </row>
    <row r="28" spans="2:9" x14ac:dyDescent="0.4">
      <c r="B28" s="96" t="s">
        <v>149</v>
      </c>
      <c r="C28" s="17" t="s">
        <v>11</v>
      </c>
      <c r="D28" s="17">
        <v>45834</v>
      </c>
      <c r="E28" s="17"/>
      <c r="F28" s="17">
        <v>386531</v>
      </c>
      <c r="G28" s="17">
        <v>1</v>
      </c>
      <c r="H28" s="61"/>
      <c r="I28" s="99" t="s">
        <v>165</v>
      </c>
    </row>
    <row r="29" spans="2:9" x14ac:dyDescent="0.4">
      <c r="B29" s="96" t="s">
        <v>149</v>
      </c>
      <c r="C29" s="17" t="s">
        <v>78</v>
      </c>
      <c r="D29" s="17">
        <v>7680</v>
      </c>
      <c r="E29" s="17"/>
      <c r="F29" s="17">
        <v>378851</v>
      </c>
      <c r="G29" s="17">
        <v>5</v>
      </c>
      <c r="H29" s="61"/>
      <c r="I29" s="99" t="s">
        <v>69</v>
      </c>
    </row>
    <row r="30" spans="2:9" x14ac:dyDescent="0.4">
      <c r="B30" s="96" t="s">
        <v>149</v>
      </c>
      <c r="C30" s="17" t="s">
        <v>33</v>
      </c>
      <c r="D30" s="17">
        <v>9629</v>
      </c>
      <c r="E30" s="17"/>
      <c r="F30" s="17">
        <v>369222</v>
      </c>
      <c r="G30" s="17">
        <v>5</v>
      </c>
      <c r="H30" s="61"/>
      <c r="I30" s="99" t="s">
        <v>69</v>
      </c>
    </row>
    <row r="31" spans="2:9" x14ac:dyDescent="0.4">
      <c r="B31" s="96" t="s">
        <v>149</v>
      </c>
      <c r="C31" s="17" t="s">
        <v>34</v>
      </c>
      <c r="D31" s="17">
        <v>660</v>
      </c>
      <c r="E31" s="17"/>
      <c r="F31" s="17">
        <v>368562</v>
      </c>
      <c r="G31" s="17">
        <v>8</v>
      </c>
      <c r="H31" s="61"/>
      <c r="I31" s="99" t="s">
        <v>130</v>
      </c>
    </row>
    <row r="32" spans="2:9" x14ac:dyDescent="0.4">
      <c r="B32" s="96" t="s">
        <v>150</v>
      </c>
      <c r="C32" s="17" t="s">
        <v>36</v>
      </c>
      <c r="D32" s="17">
        <v>1320</v>
      </c>
      <c r="E32" s="17"/>
      <c r="F32" s="17">
        <v>367242</v>
      </c>
      <c r="G32" s="17">
        <v>9</v>
      </c>
      <c r="H32" s="61"/>
      <c r="I32" s="99" t="s">
        <v>132</v>
      </c>
    </row>
    <row r="33" spans="2:9" x14ac:dyDescent="0.4">
      <c r="B33" s="96" t="s">
        <v>151</v>
      </c>
      <c r="C33" s="17" t="s">
        <v>38</v>
      </c>
      <c r="D33" s="17">
        <v>5203</v>
      </c>
      <c r="E33" s="17"/>
      <c r="F33" s="17">
        <v>362039</v>
      </c>
      <c r="G33" s="17">
        <v>7</v>
      </c>
      <c r="H33" s="61"/>
      <c r="I33" s="99" t="s">
        <v>139</v>
      </c>
    </row>
    <row r="34" spans="2:9" x14ac:dyDescent="0.4">
      <c r="B34" s="96" t="s">
        <v>151</v>
      </c>
      <c r="C34" s="17" t="s">
        <v>69</v>
      </c>
      <c r="D34" s="17">
        <v>2318</v>
      </c>
      <c r="E34" s="17"/>
      <c r="F34" s="17">
        <v>359721</v>
      </c>
      <c r="G34" s="17">
        <v>5</v>
      </c>
      <c r="H34" s="61"/>
      <c r="I34" s="99" t="s">
        <v>69</v>
      </c>
    </row>
    <row r="35" spans="2:9" x14ac:dyDescent="0.4">
      <c r="B35" s="96" t="s">
        <v>152</v>
      </c>
      <c r="C35" s="17" t="s">
        <v>40</v>
      </c>
      <c r="D35" s="17"/>
      <c r="E35" s="17">
        <v>54700</v>
      </c>
      <c r="F35" s="17">
        <v>414421</v>
      </c>
      <c r="G35" s="17">
        <v>51</v>
      </c>
      <c r="H35" s="61"/>
      <c r="I35" s="99" t="s">
        <v>123</v>
      </c>
    </row>
    <row r="36" spans="2:9" x14ac:dyDescent="0.4">
      <c r="B36" s="96" t="s">
        <v>152</v>
      </c>
      <c r="C36" s="17" t="s">
        <v>70</v>
      </c>
      <c r="D36" s="17">
        <v>660</v>
      </c>
      <c r="E36" s="17"/>
      <c r="F36" s="17">
        <v>413761</v>
      </c>
      <c r="G36" s="17">
        <v>8</v>
      </c>
      <c r="H36" s="61"/>
      <c r="I36" s="99" t="s">
        <v>130</v>
      </c>
    </row>
    <row r="37" spans="2:9" x14ac:dyDescent="0.4">
      <c r="B37" s="96" t="s">
        <v>152</v>
      </c>
      <c r="C37" s="17" t="s">
        <v>41</v>
      </c>
      <c r="D37" s="17">
        <v>7941</v>
      </c>
      <c r="E37" s="17"/>
      <c r="F37" s="17">
        <v>405820</v>
      </c>
      <c r="G37" s="17">
        <v>5</v>
      </c>
      <c r="H37" s="61"/>
      <c r="I37" s="99" t="s">
        <v>69</v>
      </c>
    </row>
    <row r="38" spans="2:9" x14ac:dyDescent="0.4">
      <c r="B38" s="96" t="s">
        <v>152</v>
      </c>
      <c r="C38" s="17" t="s">
        <v>82</v>
      </c>
      <c r="D38" s="17">
        <v>7400</v>
      </c>
      <c r="E38" s="17"/>
      <c r="F38" s="17">
        <v>398420</v>
      </c>
      <c r="G38" s="17">
        <v>5</v>
      </c>
      <c r="H38" s="61"/>
      <c r="I38" s="99" t="s">
        <v>69</v>
      </c>
    </row>
    <row r="39" spans="2:9" x14ac:dyDescent="0.4">
      <c r="B39" s="96" t="s">
        <v>153</v>
      </c>
      <c r="C39" s="17" t="s">
        <v>43</v>
      </c>
      <c r="D39" s="17"/>
      <c r="E39" s="17">
        <v>3000</v>
      </c>
      <c r="F39" s="17">
        <v>401420</v>
      </c>
      <c r="G39" s="17">
        <v>51</v>
      </c>
      <c r="H39" s="61"/>
      <c r="I39" s="99" t="s">
        <v>123</v>
      </c>
    </row>
    <row r="40" spans="2:9" x14ac:dyDescent="0.4">
      <c r="B40" s="96" t="s">
        <v>153</v>
      </c>
      <c r="C40" s="17" t="s">
        <v>11</v>
      </c>
      <c r="D40" s="17">
        <v>45834</v>
      </c>
      <c r="E40" s="17"/>
      <c r="F40" s="17">
        <v>355586</v>
      </c>
      <c r="G40" s="17">
        <v>1</v>
      </c>
      <c r="H40" s="61"/>
      <c r="I40" s="99" t="s">
        <v>165</v>
      </c>
    </row>
    <row r="41" spans="2:9" x14ac:dyDescent="0.4">
      <c r="B41" s="96" t="s">
        <v>154</v>
      </c>
      <c r="C41" s="17" t="s">
        <v>71</v>
      </c>
      <c r="D41" s="17"/>
      <c r="E41" s="17">
        <v>3</v>
      </c>
      <c r="F41" s="17">
        <v>355589</v>
      </c>
      <c r="G41" s="17">
        <v>53</v>
      </c>
      <c r="H41" s="61"/>
      <c r="I41" s="99" t="s">
        <v>155</v>
      </c>
    </row>
    <row r="42" spans="2:9" x14ac:dyDescent="0.4">
      <c r="B42" s="96" t="s">
        <v>156</v>
      </c>
      <c r="C42" s="17" t="s">
        <v>72</v>
      </c>
      <c r="D42" s="17">
        <v>3500</v>
      </c>
      <c r="E42" s="17"/>
      <c r="F42" s="17">
        <v>352089</v>
      </c>
      <c r="G42" s="17">
        <v>5</v>
      </c>
      <c r="H42" s="61"/>
      <c r="I42" s="99" t="s">
        <v>69</v>
      </c>
    </row>
    <row r="43" spans="2:9" x14ac:dyDescent="0.4">
      <c r="B43" s="96" t="s">
        <v>156</v>
      </c>
      <c r="C43" s="17" t="s">
        <v>73</v>
      </c>
      <c r="D43" s="17">
        <v>1227</v>
      </c>
      <c r="E43" s="17"/>
      <c r="F43" s="17">
        <v>350862</v>
      </c>
      <c r="G43" s="17">
        <v>8</v>
      </c>
      <c r="H43" s="61"/>
      <c r="I43" s="99" t="s">
        <v>130</v>
      </c>
    </row>
    <row r="44" spans="2:9" x14ac:dyDescent="0.4">
      <c r="B44" s="96" t="s">
        <v>157</v>
      </c>
      <c r="C44" s="17" t="s">
        <v>47</v>
      </c>
      <c r="D44" s="17">
        <v>1320</v>
      </c>
      <c r="E44" s="17"/>
      <c r="F44" s="17">
        <v>349542</v>
      </c>
      <c r="G44" s="17">
        <v>9</v>
      </c>
      <c r="H44" s="61"/>
      <c r="I44" s="99" t="s">
        <v>132</v>
      </c>
    </row>
    <row r="45" spans="2:9" x14ac:dyDescent="0.4">
      <c r="B45" s="96" t="s">
        <v>158</v>
      </c>
      <c r="C45" s="17" t="s">
        <v>49</v>
      </c>
      <c r="D45" s="17">
        <v>5308</v>
      </c>
      <c r="E45" s="17"/>
      <c r="F45" s="17">
        <v>344234</v>
      </c>
      <c r="G45" s="17">
        <v>7</v>
      </c>
      <c r="H45" s="61"/>
      <c r="I45" s="99" t="s">
        <v>139</v>
      </c>
    </row>
    <row r="46" spans="2:9" x14ac:dyDescent="0.4">
      <c r="B46" s="96" t="s">
        <v>158</v>
      </c>
      <c r="C46" s="17" t="s">
        <v>21</v>
      </c>
      <c r="D46" s="17">
        <v>1971</v>
      </c>
      <c r="E46" s="17"/>
      <c r="F46" s="17">
        <v>342263</v>
      </c>
      <c r="G46" s="17">
        <v>5</v>
      </c>
      <c r="H46" s="61"/>
      <c r="I46" s="99" t="s">
        <v>69</v>
      </c>
    </row>
    <row r="47" spans="2:9" x14ac:dyDescent="0.4">
      <c r="B47" s="96" t="s">
        <v>159</v>
      </c>
      <c r="C47" s="17" t="s">
        <v>51</v>
      </c>
      <c r="D47" s="17"/>
      <c r="E47" s="17">
        <v>62000</v>
      </c>
      <c r="F47" s="17">
        <v>404263</v>
      </c>
      <c r="G47" s="17">
        <v>51</v>
      </c>
      <c r="H47" s="61"/>
      <c r="I47" s="99" t="s">
        <v>123</v>
      </c>
    </row>
    <row r="48" spans="2:9" x14ac:dyDescent="0.4">
      <c r="B48" s="96" t="s">
        <v>159</v>
      </c>
      <c r="C48" s="17" t="s">
        <v>74</v>
      </c>
      <c r="D48" s="17"/>
      <c r="E48" s="17">
        <v>3500</v>
      </c>
      <c r="F48" s="17">
        <v>407763</v>
      </c>
      <c r="G48" s="17">
        <v>51</v>
      </c>
      <c r="H48" s="61"/>
      <c r="I48" s="99" t="s">
        <v>123</v>
      </c>
    </row>
    <row r="49" spans="2:15" x14ac:dyDescent="0.4">
      <c r="B49" s="96" t="s">
        <v>159</v>
      </c>
      <c r="C49" s="17" t="s">
        <v>75</v>
      </c>
      <c r="D49" s="17">
        <v>660</v>
      </c>
      <c r="E49" s="17"/>
      <c r="F49" s="17">
        <v>407103</v>
      </c>
      <c r="G49" s="17">
        <v>8</v>
      </c>
      <c r="H49" s="61"/>
      <c r="I49" s="99" t="s">
        <v>130</v>
      </c>
    </row>
    <row r="50" spans="2:15" x14ac:dyDescent="0.4">
      <c r="B50" s="96" t="s">
        <v>160</v>
      </c>
      <c r="C50" s="17" t="s">
        <v>11</v>
      </c>
      <c r="D50" s="17">
        <v>45834</v>
      </c>
      <c r="E50" s="17"/>
      <c r="F50" s="17">
        <v>361269</v>
      </c>
      <c r="G50" s="17">
        <v>1</v>
      </c>
      <c r="H50" s="61"/>
      <c r="I50" s="99" t="s">
        <v>165</v>
      </c>
    </row>
    <row r="51" spans="2:15" x14ac:dyDescent="0.4">
      <c r="B51" s="96" t="s">
        <v>161</v>
      </c>
      <c r="C51" s="106" t="s">
        <v>76</v>
      </c>
      <c r="D51" s="17"/>
      <c r="E51" s="17">
        <v>84500</v>
      </c>
      <c r="F51" s="17">
        <v>445769</v>
      </c>
      <c r="G51" s="17">
        <v>54</v>
      </c>
      <c r="H51" s="61"/>
      <c r="I51" s="99" t="s">
        <v>162</v>
      </c>
    </row>
    <row r="52" spans="2:15" x14ac:dyDescent="0.4">
      <c r="B52" s="96" t="s">
        <v>163</v>
      </c>
      <c r="C52" s="17" t="s">
        <v>55</v>
      </c>
      <c r="D52" s="17">
        <v>1320</v>
      </c>
      <c r="E52" s="17"/>
      <c r="F52" s="17">
        <v>444449</v>
      </c>
      <c r="G52" s="17">
        <v>9</v>
      </c>
      <c r="H52" s="61"/>
      <c r="I52" s="99" t="s">
        <v>132</v>
      </c>
    </row>
    <row r="53" spans="2:15" x14ac:dyDescent="0.4">
      <c r="B53" s="96" t="s">
        <v>164</v>
      </c>
      <c r="C53" s="17" t="s">
        <v>57</v>
      </c>
      <c r="D53" s="17">
        <v>5396</v>
      </c>
      <c r="E53" s="17"/>
      <c r="F53" s="17">
        <v>439053</v>
      </c>
      <c r="G53" s="17">
        <v>7</v>
      </c>
      <c r="H53" s="61"/>
      <c r="I53" s="99" t="s">
        <v>139</v>
      </c>
    </row>
    <row r="54" spans="2:15" x14ac:dyDescent="0.4">
      <c r="B54" s="96" t="s">
        <v>164</v>
      </c>
      <c r="C54" s="17" t="s">
        <v>58</v>
      </c>
      <c r="D54" s="17"/>
      <c r="E54" s="17">
        <v>72300</v>
      </c>
      <c r="F54" s="17">
        <v>511353</v>
      </c>
      <c r="G54" s="17">
        <v>51</v>
      </c>
      <c r="H54" s="61"/>
      <c r="I54" s="99" t="s">
        <v>123</v>
      </c>
    </row>
    <row r="55" spans="2:15" x14ac:dyDescent="0.4">
      <c r="B55" s="96" t="s">
        <v>164</v>
      </c>
      <c r="C55" s="17" t="s">
        <v>77</v>
      </c>
      <c r="D55" s="17">
        <v>660</v>
      </c>
      <c r="E55" s="17"/>
      <c r="F55" s="17">
        <v>510693</v>
      </c>
      <c r="G55" s="17">
        <v>8</v>
      </c>
      <c r="H55" s="61"/>
      <c r="I55" s="99" t="s">
        <v>130</v>
      </c>
    </row>
    <row r="56" spans="2:15" ht="19.5" thickBot="1" x14ac:dyDescent="0.45">
      <c r="B56" s="97"/>
      <c r="C56" s="115" t="s">
        <v>89</v>
      </c>
      <c r="D56" s="116">
        <f>SUM(D3:D55)</f>
        <v>636504</v>
      </c>
      <c r="E56" s="116">
        <f>SUM(E3:E55)</f>
        <v>1147197</v>
      </c>
      <c r="F56" s="115"/>
      <c r="G56" s="115"/>
      <c r="H56" s="117"/>
      <c r="I56" s="118"/>
    </row>
    <row r="59" spans="2:15" ht="19.5" thickBot="1" x14ac:dyDescent="0.45">
      <c r="C59" t="s">
        <v>167</v>
      </c>
      <c r="D59" s="138"/>
      <c r="E59" s="138"/>
      <c r="F59" s="138"/>
      <c r="H59" s="98" t="s">
        <v>93</v>
      </c>
      <c r="L59" t="s">
        <v>199</v>
      </c>
    </row>
    <row r="60" spans="2:15" ht="19.5" thickBot="1" x14ac:dyDescent="0.45">
      <c r="B60" s="1" t="s">
        <v>8</v>
      </c>
      <c r="C60" s="2" t="s">
        <v>5</v>
      </c>
      <c r="D60" s="60" t="s">
        <v>91</v>
      </c>
      <c r="G60" s="84" t="s">
        <v>166</v>
      </c>
      <c r="H60" s="102" t="s">
        <v>5</v>
      </c>
      <c r="I60" s="104" t="s">
        <v>91</v>
      </c>
      <c r="K60" s="105" t="s">
        <v>85</v>
      </c>
      <c r="L60" s="102" t="s">
        <v>86</v>
      </c>
      <c r="M60" s="102" t="s">
        <v>87</v>
      </c>
      <c r="N60" s="102" t="s">
        <v>61</v>
      </c>
      <c r="O60" s="104" t="s">
        <v>88</v>
      </c>
    </row>
    <row r="61" spans="2:15" ht="19.5" thickBot="1" x14ac:dyDescent="0.45">
      <c r="B61" s="63">
        <v>1</v>
      </c>
      <c r="C61" s="64" t="s">
        <v>11</v>
      </c>
      <c r="D61" s="62">
        <v>229170</v>
      </c>
      <c r="G61" s="63">
        <v>51</v>
      </c>
      <c r="H61" s="64" t="s">
        <v>85</v>
      </c>
      <c r="I61" s="62">
        <v>305100</v>
      </c>
      <c r="K61" s="108">
        <f>SUM(K62:K72)</f>
        <v>305100</v>
      </c>
      <c r="L61" s="108">
        <f t="shared" ref="L61:O61" si="0">SUM(L62:L72)</f>
        <v>0</v>
      </c>
      <c r="M61" s="108">
        <f t="shared" si="0"/>
        <v>3</v>
      </c>
      <c r="N61" s="108">
        <f t="shared" si="0"/>
        <v>84500</v>
      </c>
      <c r="O61" s="109">
        <f t="shared" si="0"/>
        <v>757594</v>
      </c>
    </row>
    <row r="62" spans="2:15" x14ac:dyDescent="0.4">
      <c r="B62" s="24">
        <v>2</v>
      </c>
      <c r="C62" s="61" t="s">
        <v>14</v>
      </c>
      <c r="D62" s="18">
        <v>0</v>
      </c>
      <c r="G62" s="24">
        <v>52</v>
      </c>
      <c r="H62" s="61" t="s">
        <v>86</v>
      </c>
      <c r="I62" s="18">
        <v>0</v>
      </c>
      <c r="K62" s="100">
        <v>52400</v>
      </c>
      <c r="L62" s="65"/>
      <c r="M62" s="65">
        <v>3</v>
      </c>
      <c r="N62" s="65">
        <v>84500</v>
      </c>
      <c r="O62" s="65">
        <v>757594</v>
      </c>
    </row>
    <row r="63" spans="2:15" x14ac:dyDescent="0.4">
      <c r="B63" s="24">
        <v>3</v>
      </c>
      <c r="C63" s="61" t="s">
        <v>17</v>
      </c>
      <c r="D63" s="18">
        <v>0</v>
      </c>
      <c r="G63" s="24">
        <v>53</v>
      </c>
      <c r="H63" s="61" t="s">
        <v>87</v>
      </c>
      <c r="I63" s="18">
        <v>3</v>
      </c>
      <c r="K63" s="96">
        <v>57200</v>
      </c>
      <c r="L63" s="17"/>
      <c r="M63" s="17"/>
      <c r="N63" s="17"/>
      <c r="O63" s="18"/>
    </row>
    <row r="64" spans="2:15" x14ac:dyDescent="0.4">
      <c r="B64" s="24">
        <v>4</v>
      </c>
      <c r="C64" s="61" t="s">
        <v>18</v>
      </c>
      <c r="D64" s="18">
        <v>0</v>
      </c>
      <c r="G64" s="24">
        <v>54</v>
      </c>
      <c r="H64" s="61" t="s">
        <v>61</v>
      </c>
      <c r="I64" s="18">
        <v>84500</v>
      </c>
      <c r="K64" s="96">
        <v>54700</v>
      </c>
      <c r="L64" s="17"/>
      <c r="M64" s="17"/>
      <c r="N64" s="17"/>
      <c r="O64" s="18"/>
    </row>
    <row r="65" spans="2:15" x14ac:dyDescent="0.4">
      <c r="B65" s="24">
        <v>5</v>
      </c>
      <c r="C65" s="61" t="s">
        <v>21</v>
      </c>
      <c r="D65" s="18">
        <v>74751</v>
      </c>
      <c r="G65" s="24">
        <v>55</v>
      </c>
      <c r="H65" s="61" t="s">
        <v>88</v>
      </c>
      <c r="I65" s="18">
        <v>757594</v>
      </c>
      <c r="K65" s="96">
        <v>3000</v>
      </c>
      <c r="L65" s="17"/>
      <c r="M65" s="17"/>
      <c r="N65" s="17"/>
      <c r="O65" s="18"/>
    </row>
    <row r="66" spans="2:15" x14ac:dyDescent="0.4">
      <c r="B66" s="24">
        <v>6</v>
      </c>
      <c r="C66" s="61" t="s">
        <v>23</v>
      </c>
      <c r="D66" s="18">
        <v>3668</v>
      </c>
      <c r="G66" s="24">
        <v>56</v>
      </c>
      <c r="H66" s="61"/>
      <c r="I66" s="99"/>
      <c r="K66" s="96">
        <v>62000</v>
      </c>
      <c r="L66" s="17"/>
      <c r="M66" s="17"/>
      <c r="N66" s="17"/>
      <c r="O66" s="18"/>
    </row>
    <row r="67" spans="2:15" x14ac:dyDescent="0.4">
      <c r="B67" s="24">
        <v>7</v>
      </c>
      <c r="C67" s="61" t="s">
        <v>13</v>
      </c>
      <c r="D67" s="18">
        <v>26189</v>
      </c>
      <c r="G67" s="24">
        <v>57</v>
      </c>
      <c r="H67" s="61"/>
      <c r="I67" s="99"/>
      <c r="K67" s="96">
        <v>3500</v>
      </c>
      <c r="L67" s="17"/>
      <c r="M67" s="17"/>
      <c r="N67" s="17"/>
      <c r="O67" s="18"/>
    </row>
    <row r="68" spans="2:15" x14ac:dyDescent="0.4">
      <c r="B68" s="24">
        <v>8</v>
      </c>
      <c r="C68" s="61" t="s">
        <v>24</v>
      </c>
      <c r="D68" s="18">
        <v>11226</v>
      </c>
      <c r="G68" s="24">
        <v>58</v>
      </c>
      <c r="H68" s="61"/>
      <c r="I68" s="99"/>
      <c r="K68" s="96">
        <v>72300</v>
      </c>
      <c r="L68" s="17"/>
      <c r="M68" s="17"/>
      <c r="N68" s="17"/>
      <c r="O68" s="18"/>
    </row>
    <row r="69" spans="2:15" x14ac:dyDescent="0.4">
      <c r="B69" s="24">
        <v>9</v>
      </c>
      <c r="C69" s="61" t="s">
        <v>10</v>
      </c>
      <c r="D69" s="18">
        <v>6600</v>
      </c>
      <c r="G69" s="96"/>
      <c r="H69" s="61"/>
      <c r="I69" s="18"/>
      <c r="K69" s="96"/>
      <c r="L69" s="17"/>
      <c r="M69" s="17"/>
      <c r="N69" s="17"/>
      <c r="O69" s="18"/>
    </row>
    <row r="70" spans="2:15" x14ac:dyDescent="0.4">
      <c r="B70" s="24">
        <v>10</v>
      </c>
      <c r="C70" s="61" t="s">
        <v>61</v>
      </c>
      <c r="D70" s="18">
        <v>284900</v>
      </c>
      <c r="G70" s="96"/>
      <c r="H70" s="61"/>
      <c r="I70" s="18"/>
      <c r="K70" s="96"/>
      <c r="L70" s="17"/>
      <c r="M70" s="17"/>
      <c r="N70" s="17"/>
      <c r="O70" s="18"/>
    </row>
    <row r="71" spans="2:15" ht="19.5" thickBot="1" x14ac:dyDescent="0.45">
      <c r="B71" s="66">
        <v>11</v>
      </c>
      <c r="C71" s="67"/>
      <c r="D71" s="45"/>
      <c r="G71" s="97"/>
      <c r="H71" s="103"/>
      <c r="I71" s="35"/>
      <c r="K71" s="96"/>
      <c r="L71" s="17"/>
      <c r="M71" s="17"/>
      <c r="N71" s="17"/>
      <c r="O71" s="18"/>
    </row>
    <row r="72" spans="2:15" ht="19.5" thickBot="1" x14ac:dyDescent="0.45">
      <c r="B72" s="110" t="s">
        <v>168</v>
      </c>
      <c r="C72" s="111"/>
      <c r="D72" s="112">
        <f>SUM(D61:D71)</f>
        <v>636504</v>
      </c>
      <c r="G72" s="110" t="s">
        <v>84</v>
      </c>
      <c r="H72" s="113"/>
      <c r="I72" s="114">
        <f>SUM(I61:I71)</f>
        <v>1147197</v>
      </c>
      <c r="K72" s="97"/>
      <c r="L72" s="34"/>
      <c r="M72" s="34"/>
      <c r="N72" s="34"/>
      <c r="O72" s="35"/>
    </row>
    <row r="73" spans="2:15" x14ac:dyDescent="0.4">
      <c r="E73" t="s">
        <v>170</v>
      </c>
    </row>
    <row r="74" spans="2:15" ht="19.5" thickBot="1" x14ac:dyDescent="0.45">
      <c r="F74" t="s">
        <v>198</v>
      </c>
    </row>
    <row r="75" spans="2:15" ht="19.5" thickBot="1" x14ac:dyDescent="0.45">
      <c r="D75" s="107"/>
      <c r="E75" s="46" t="s">
        <v>121</v>
      </c>
      <c r="F75" s="3" t="s">
        <v>123</v>
      </c>
      <c r="G75" s="3" t="s">
        <v>155</v>
      </c>
      <c r="H75" s="102" t="s">
        <v>162</v>
      </c>
      <c r="I75" s="102" t="s">
        <v>69</v>
      </c>
      <c r="J75" s="3" t="s">
        <v>126</v>
      </c>
      <c r="K75" s="3" t="s">
        <v>128</v>
      </c>
      <c r="L75" s="3" t="s">
        <v>171</v>
      </c>
      <c r="M75" s="3" t="s">
        <v>132</v>
      </c>
      <c r="N75" s="4" t="s">
        <v>143</v>
      </c>
    </row>
    <row r="76" spans="2:15" x14ac:dyDescent="0.4">
      <c r="E76" s="120">
        <f>SUM(E77:E100)</f>
        <v>229170</v>
      </c>
      <c r="F76" s="119">
        <f t="shared" ref="F76" si="1">SUM(F77:F100)</f>
        <v>0</v>
      </c>
      <c r="G76" s="119">
        <f t="shared" ref="G76" si="2">SUM(G77:G100)</f>
        <v>0</v>
      </c>
      <c r="H76" s="119">
        <f t="shared" ref="H76" si="3">SUM(H77:H100)</f>
        <v>0</v>
      </c>
      <c r="I76" s="119">
        <f t="shared" ref="I76" si="4">SUM(I77:I100)</f>
        <v>74751</v>
      </c>
      <c r="J76" s="119">
        <f t="shared" ref="J76" si="5">SUM(J77:J100)</f>
        <v>3668</v>
      </c>
      <c r="K76" s="119">
        <f t="shared" ref="K76" si="6">SUM(K77:K100)</f>
        <v>26189</v>
      </c>
      <c r="L76" s="119">
        <f t="shared" ref="L76" si="7">SUM(L77:L100)</f>
        <v>11226</v>
      </c>
      <c r="M76" s="119">
        <f t="shared" ref="M76" si="8">SUM(M77:M100)</f>
        <v>6600</v>
      </c>
      <c r="N76" s="121">
        <f t="shared" ref="N76" si="9">SUM(N77:N100)</f>
        <v>284900</v>
      </c>
    </row>
    <row r="77" spans="2:15" x14ac:dyDescent="0.4">
      <c r="E77" s="96">
        <v>45834</v>
      </c>
      <c r="F77" s="17"/>
      <c r="G77" s="17"/>
      <c r="H77" s="61"/>
      <c r="I77" s="61">
        <v>14207</v>
      </c>
      <c r="J77" s="17"/>
      <c r="K77" s="17"/>
      <c r="L77" s="17"/>
      <c r="M77" s="17"/>
      <c r="N77" s="18"/>
    </row>
    <row r="78" spans="2:15" x14ac:dyDescent="0.4">
      <c r="E78" s="96">
        <v>45834</v>
      </c>
      <c r="F78" s="17"/>
      <c r="G78" s="17"/>
      <c r="H78" s="61"/>
      <c r="I78" s="61">
        <v>1376</v>
      </c>
      <c r="J78" s="17"/>
      <c r="K78" s="17"/>
      <c r="L78" s="17"/>
      <c r="M78">
        <v>1320</v>
      </c>
      <c r="N78" s="18"/>
    </row>
    <row r="79" spans="2:15" x14ac:dyDescent="0.4">
      <c r="E79" s="96">
        <v>45834</v>
      </c>
      <c r="F79" s="17"/>
      <c r="G79" s="17"/>
      <c r="H79" s="61"/>
      <c r="I79" s="61">
        <v>1836</v>
      </c>
      <c r="J79" s="17"/>
      <c r="K79" s="17">
        <v>5097</v>
      </c>
      <c r="L79" s="17"/>
      <c r="M79">
        <v>1320</v>
      </c>
      <c r="N79" s="18"/>
    </row>
    <row r="80" spans="2:15" x14ac:dyDescent="0.4">
      <c r="E80" s="96">
        <v>45834</v>
      </c>
      <c r="F80" s="17"/>
      <c r="G80" s="17"/>
      <c r="H80" s="61"/>
      <c r="I80" s="61">
        <v>910</v>
      </c>
      <c r="J80" s="17"/>
      <c r="K80" s="17">
        <v>5185</v>
      </c>
      <c r="L80" s="17"/>
      <c r="M80">
        <v>1320</v>
      </c>
      <c r="N80" s="18"/>
    </row>
    <row r="81" spans="5:14" x14ac:dyDescent="0.4">
      <c r="E81" s="96">
        <v>45834</v>
      </c>
      <c r="F81" s="17"/>
      <c r="G81" s="17"/>
      <c r="H81" s="61"/>
      <c r="I81" s="61">
        <v>2929</v>
      </c>
      <c r="J81" s="17"/>
      <c r="K81" s="17">
        <v>5203</v>
      </c>
      <c r="L81" s="17">
        <v>660</v>
      </c>
      <c r="M81">
        <v>1320</v>
      </c>
      <c r="N81" s="18"/>
    </row>
    <row r="82" spans="5:14" x14ac:dyDescent="0.4">
      <c r="E82" s="96"/>
      <c r="F82" s="17"/>
      <c r="G82" s="17"/>
      <c r="H82" s="61"/>
      <c r="I82" s="61">
        <v>6670</v>
      </c>
      <c r="J82" s="17"/>
      <c r="K82" s="17">
        <v>5308</v>
      </c>
      <c r="L82" s="17">
        <v>4466</v>
      </c>
      <c r="M82">
        <v>1320</v>
      </c>
      <c r="N82" s="18"/>
    </row>
    <row r="83" spans="5:14" x14ac:dyDescent="0.4">
      <c r="E83" s="96"/>
      <c r="F83" s="17"/>
      <c r="G83" s="17"/>
      <c r="H83" s="61"/>
      <c r="I83" s="61">
        <v>5834</v>
      </c>
      <c r="J83" s="17"/>
      <c r="K83" s="17">
        <v>5396</v>
      </c>
      <c r="L83" s="17">
        <v>1573</v>
      </c>
      <c r="M83" s="17"/>
      <c r="N83" s="18"/>
    </row>
    <row r="84" spans="5:14" x14ac:dyDescent="0.4">
      <c r="E84" s="96"/>
      <c r="F84" s="17"/>
      <c r="G84" s="17"/>
      <c r="H84" s="61"/>
      <c r="I84" s="61">
        <v>550</v>
      </c>
      <c r="J84" s="17"/>
      <c r="K84" s="17"/>
      <c r="L84" s="17">
        <v>660</v>
      </c>
      <c r="M84" s="17"/>
      <c r="N84" s="18">
        <v>91520</v>
      </c>
    </row>
    <row r="85" spans="5:14" x14ac:dyDescent="0.4">
      <c r="E85" s="96"/>
      <c r="F85" s="17"/>
      <c r="G85" s="17"/>
      <c r="H85" s="61"/>
      <c r="I85" s="61">
        <v>7680</v>
      </c>
      <c r="J85" s="17"/>
      <c r="K85" s="17"/>
      <c r="L85" s="17">
        <v>660</v>
      </c>
      <c r="M85" s="17"/>
      <c r="N85" s="18">
        <v>880</v>
      </c>
    </row>
    <row r="86" spans="5:14" x14ac:dyDescent="0.4">
      <c r="E86" s="96"/>
      <c r="F86" s="17"/>
      <c r="G86" s="17"/>
      <c r="H86" s="61"/>
      <c r="I86" s="61">
        <v>9629</v>
      </c>
      <c r="J86" s="17"/>
      <c r="K86" s="17"/>
      <c r="L86" s="17">
        <v>660</v>
      </c>
      <c r="M86" s="17"/>
      <c r="N86" s="18">
        <v>192500</v>
      </c>
    </row>
    <row r="87" spans="5:14" x14ac:dyDescent="0.4">
      <c r="E87" s="96"/>
      <c r="F87" s="17"/>
      <c r="G87" s="17"/>
      <c r="H87" s="61"/>
      <c r="I87" s="61">
        <v>2318</v>
      </c>
      <c r="J87" s="17"/>
      <c r="K87" s="17"/>
      <c r="L87" s="17">
        <v>1227</v>
      </c>
      <c r="M87" s="17"/>
      <c r="N87" s="18"/>
    </row>
    <row r="88" spans="5:14" x14ac:dyDescent="0.4">
      <c r="E88" s="96"/>
      <c r="F88" s="17"/>
      <c r="G88" s="17"/>
      <c r="H88" s="61"/>
      <c r="I88" s="61">
        <v>7941</v>
      </c>
      <c r="J88" s="17"/>
      <c r="K88" s="17"/>
      <c r="L88" s="17">
        <v>660</v>
      </c>
      <c r="M88" s="17"/>
      <c r="N88" s="18"/>
    </row>
    <row r="89" spans="5:14" x14ac:dyDescent="0.4">
      <c r="E89" s="96"/>
      <c r="F89" s="17"/>
      <c r="G89" s="17"/>
      <c r="H89" s="61"/>
      <c r="I89" s="61">
        <v>7400</v>
      </c>
      <c r="J89" s="17"/>
      <c r="K89" s="17"/>
      <c r="L89" s="17">
        <v>660</v>
      </c>
      <c r="M89" s="17"/>
      <c r="N89" s="18"/>
    </row>
    <row r="90" spans="5:14" x14ac:dyDescent="0.4">
      <c r="E90" s="96"/>
      <c r="F90" s="17"/>
      <c r="G90" s="17"/>
      <c r="H90" s="61"/>
      <c r="I90" s="61">
        <v>3500</v>
      </c>
      <c r="J90" s="17"/>
      <c r="K90" s="17"/>
      <c r="L90" s="17"/>
      <c r="M90" s="17"/>
      <c r="N90" s="18"/>
    </row>
    <row r="91" spans="5:14" x14ac:dyDescent="0.4">
      <c r="E91" s="96"/>
      <c r="F91" s="17"/>
      <c r="G91" s="17"/>
      <c r="H91" s="61"/>
      <c r="I91" s="61">
        <v>1971</v>
      </c>
      <c r="J91" s="17">
        <v>3668</v>
      </c>
      <c r="K91" s="17"/>
      <c r="L91" s="17"/>
      <c r="M91" s="17"/>
      <c r="N91" s="18"/>
    </row>
    <row r="92" spans="5:14" x14ac:dyDescent="0.4">
      <c r="E92" s="96"/>
      <c r="F92" s="17"/>
      <c r="G92" s="17"/>
      <c r="H92" s="61"/>
      <c r="I92" s="61"/>
      <c r="J92" s="17"/>
      <c r="K92" s="17"/>
      <c r="L92" s="17"/>
      <c r="M92" s="17"/>
      <c r="N92" s="18"/>
    </row>
    <row r="93" spans="5:14" ht="19.5" thickBot="1" x14ac:dyDescent="0.45">
      <c r="E93" s="97"/>
      <c r="F93" s="34"/>
      <c r="G93" s="34"/>
      <c r="H93" s="103"/>
      <c r="I93" s="103"/>
      <c r="J93" s="34"/>
      <c r="K93" s="34"/>
      <c r="L93" s="34"/>
      <c r="M93" s="34"/>
      <c r="N93" s="35"/>
    </row>
  </sheetData>
  <autoFilter ref="B2:I56" xr:uid="{B214436E-E1C2-47D2-81D5-F1B74EA227A5}"/>
  <mergeCells count="1">
    <mergeCell ref="D59:F59"/>
  </mergeCells>
  <phoneticPr fontId="3"/>
  <pageMargins left="0.59" right="0.25" top="0.75" bottom="0.75" header="0.3" footer="0.3"/>
  <pageSetup paperSize="8" scale="62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9913-CB0C-4D8F-897A-4B507E2EAE54}">
  <dimension ref="B1:O92"/>
  <sheetViews>
    <sheetView topLeftCell="A56" workbookViewId="0">
      <selection activeCell="Q84" sqref="Q84"/>
    </sheetView>
  </sheetViews>
  <sheetFormatPr defaultRowHeight="18.75" x14ac:dyDescent="0.4"/>
  <cols>
    <col min="3" max="3" width="27" customWidth="1"/>
    <col min="4" max="4" width="13.25" customWidth="1"/>
    <col min="5" max="5" width="12.625" customWidth="1"/>
    <col min="6" max="6" width="12.375" customWidth="1"/>
    <col min="8" max="8" width="13.625" style="98" customWidth="1"/>
    <col min="9" max="9" width="17.25" style="98" customWidth="1"/>
    <col min="10" max="10" width="7.25" customWidth="1"/>
    <col min="11" max="20" width="10.625" customWidth="1"/>
  </cols>
  <sheetData>
    <row r="1" spans="2:9" ht="19.5" thickBot="1" x14ac:dyDescent="0.45"/>
    <row r="2" spans="2:9" ht="19.5" thickBot="1" x14ac:dyDescent="0.45">
      <c r="B2" s="84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102" t="s">
        <v>90</v>
      </c>
      <c r="I2" s="85" t="s">
        <v>120</v>
      </c>
    </row>
    <row r="3" spans="2:9" x14ac:dyDescent="0.4">
      <c r="B3" s="100">
        <v>44867</v>
      </c>
      <c r="C3" s="65" t="s">
        <v>6</v>
      </c>
      <c r="D3" s="65"/>
      <c r="E3" s="65">
        <v>757594</v>
      </c>
      <c r="F3" s="65">
        <v>757594</v>
      </c>
      <c r="G3" s="65">
        <v>55</v>
      </c>
      <c r="H3" s="64">
        <v>757594</v>
      </c>
      <c r="I3" s="101" t="s">
        <v>88</v>
      </c>
    </row>
    <row r="4" spans="2:9" x14ac:dyDescent="0.4">
      <c r="B4" s="96">
        <v>44876</v>
      </c>
      <c r="C4" s="17" t="s">
        <v>7</v>
      </c>
      <c r="D4" s="17">
        <v>45834</v>
      </c>
      <c r="E4" s="17"/>
      <c r="F4" s="17">
        <v>711760</v>
      </c>
      <c r="G4" s="17">
        <v>1</v>
      </c>
      <c r="H4" s="61">
        <v>711760</v>
      </c>
      <c r="I4" s="99" t="s">
        <v>165</v>
      </c>
    </row>
    <row r="5" spans="2:9" x14ac:dyDescent="0.4">
      <c r="B5" s="96" t="s">
        <v>137</v>
      </c>
      <c r="C5" s="17" t="s">
        <v>132</v>
      </c>
      <c r="D5" s="17">
        <v>1320</v>
      </c>
      <c r="E5" s="17"/>
      <c r="F5" s="17">
        <v>710440</v>
      </c>
      <c r="G5" s="17">
        <v>9</v>
      </c>
      <c r="H5" s="61">
        <v>710440</v>
      </c>
      <c r="I5" s="99" t="s">
        <v>132</v>
      </c>
    </row>
    <row r="6" spans="2:9" x14ac:dyDescent="0.4">
      <c r="B6" s="96" t="s">
        <v>138</v>
      </c>
      <c r="C6" s="17" t="s">
        <v>13</v>
      </c>
      <c r="D6" s="17">
        <v>5097</v>
      </c>
      <c r="E6" s="17"/>
      <c r="F6" s="17">
        <v>705343</v>
      </c>
      <c r="G6" s="17">
        <v>7</v>
      </c>
      <c r="H6" s="61"/>
      <c r="I6" s="99" t="s">
        <v>139</v>
      </c>
    </row>
    <row r="7" spans="2:9" x14ac:dyDescent="0.4">
      <c r="B7" s="96" t="s">
        <v>140</v>
      </c>
      <c r="C7" s="17" t="s">
        <v>16</v>
      </c>
      <c r="D7" s="17"/>
      <c r="E7" s="17">
        <v>52400</v>
      </c>
      <c r="F7" s="17">
        <v>757743</v>
      </c>
      <c r="G7" s="17">
        <v>51</v>
      </c>
      <c r="H7" s="61"/>
      <c r="I7" s="99" t="s">
        <v>169</v>
      </c>
    </row>
    <row r="8" spans="2:9" x14ac:dyDescent="0.4">
      <c r="B8" s="96" t="s">
        <v>140</v>
      </c>
      <c r="C8" s="17" t="s">
        <v>59</v>
      </c>
      <c r="D8" s="17">
        <v>660</v>
      </c>
      <c r="E8" s="17"/>
      <c r="F8" s="17">
        <v>757083</v>
      </c>
      <c r="G8" s="17">
        <v>8</v>
      </c>
      <c r="H8" s="61"/>
      <c r="I8" s="99" t="s">
        <v>130</v>
      </c>
    </row>
    <row r="9" spans="2:9" x14ac:dyDescent="0.4">
      <c r="B9" s="96" t="s">
        <v>141</v>
      </c>
      <c r="C9" s="17" t="s">
        <v>20</v>
      </c>
      <c r="D9" s="17">
        <v>45834</v>
      </c>
      <c r="E9" s="17"/>
      <c r="F9" s="17">
        <v>711249</v>
      </c>
      <c r="G9" s="17">
        <v>1</v>
      </c>
      <c r="H9" s="61"/>
      <c r="I9" s="99" t="s">
        <v>165</v>
      </c>
    </row>
    <row r="10" spans="2:9" x14ac:dyDescent="0.4">
      <c r="B10" s="96" t="s">
        <v>142</v>
      </c>
      <c r="C10" s="17" t="s">
        <v>60</v>
      </c>
      <c r="D10" s="17">
        <v>91520</v>
      </c>
      <c r="E10" s="17"/>
      <c r="F10" s="17">
        <v>619729</v>
      </c>
      <c r="G10" s="17">
        <v>10</v>
      </c>
      <c r="H10" s="61"/>
      <c r="I10" s="99" t="s">
        <v>143</v>
      </c>
    </row>
    <row r="11" spans="2:9" x14ac:dyDescent="0.4">
      <c r="B11" s="96" t="s">
        <v>142</v>
      </c>
      <c r="C11" s="17" t="s">
        <v>62</v>
      </c>
      <c r="D11" s="17">
        <v>880</v>
      </c>
      <c r="E11" s="17"/>
      <c r="F11" s="17">
        <v>618849</v>
      </c>
      <c r="G11" s="17">
        <v>10</v>
      </c>
      <c r="H11" s="61"/>
      <c r="I11" s="99" t="s">
        <v>143</v>
      </c>
    </row>
    <row r="12" spans="2:9" x14ac:dyDescent="0.4">
      <c r="B12" s="96" t="s">
        <v>142</v>
      </c>
      <c r="C12" s="17" t="s">
        <v>63</v>
      </c>
      <c r="D12" s="17">
        <v>4466</v>
      </c>
      <c r="E12" s="17"/>
      <c r="F12" s="17">
        <v>614383</v>
      </c>
      <c r="G12" s="17">
        <v>8</v>
      </c>
      <c r="H12" s="61"/>
      <c r="I12" s="99" t="s">
        <v>130</v>
      </c>
    </row>
    <row r="13" spans="2:9" x14ac:dyDescent="0.4">
      <c r="B13" s="96" t="s">
        <v>142</v>
      </c>
      <c r="C13" s="17" t="s">
        <v>64</v>
      </c>
      <c r="D13" s="17">
        <v>192500</v>
      </c>
      <c r="E13" s="17"/>
      <c r="F13" s="17">
        <v>421883</v>
      </c>
      <c r="G13" s="17">
        <v>10</v>
      </c>
      <c r="H13" s="61"/>
      <c r="I13" s="99" t="s">
        <v>143</v>
      </c>
    </row>
    <row r="14" spans="2:9" x14ac:dyDescent="0.4">
      <c r="B14" s="96" t="s">
        <v>144</v>
      </c>
      <c r="C14" s="17" t="s">
        <v>65</v>
      </c>
      <c r="D14" s="17">
        <v>14207</v>
      </c>
      <c r="E14" s="17"/>
      <c r="F14" s="17">
        <v>407676</v>
      </c>
      <c r="G14" s="17">
        <v>5</v>
      </c>
      <c r="H14" s="61"/>
      <c r="I14" s="99" t="s">
        <v>69</v>
      </c>
    </row>
    <row r="15" spans="2:9" x14ac:dyDescent="0.4">
      <c r="B15" s="96" t="s">
        <v>144</v>
      </c>
      <c r="C15" s="17" t="s">
        <v>66</v>
      </c>
      <c r="D15" s="17">
        <v>1376</v>
      </c>
      <c r="E15" s="17"/>
      <c r="F15" s="17">
        <v>406300</v>
      </c>
      <c r="G15" s="17">
        <v>5</v>
      </c>
      <c r="H15" s="61"/>
      <c r="I15" s="99" t="s">
        <v>69</v>
      </c>
    </row>
    <row r="16" spans="2:9" x14ac:dyDescent="0.4">
      <c r="B16" s="96" t="s">
        <v>144</v>
      </c>
      <c r="C16" s="17" t="s">
        <v>66</v>
      </c>
      <c r="D16" s="17">
        <v>1836</v>
      </c>
      <c r="E16" s="17"/>
      <c r="F16" s="17">
        <v>404464</v>
      </c>
      <c r="G16" s="17">
        <v>5</v>
      </c>
      <c r="H16" s="61"/>
      <c r="I16" s="99" t="s">
        <v>69</v>
      </c>
    </row>
    <row r="17" spans="2:9" x14ac:dyDescent="0.4">
      <c r="B17" s="96" t="s">
        <v>144</v>
      </c>
      <c r="C17" s="17" t="s">
        <v>66</v>
      </c>
      <c r="D17" s="17">
        <v>910</v>
      </c>
      <c r="E17" s="17"/>
      <c r="F17" s="17">
        <v>403554</v>
      </c>
      <c r="G17" s="17">
        <v>5</v>
      </c>
      <c r="H17" s="61"/>
      <c r="I17" s="99" t="s">
        <v>69</v>
      </c>
    </row>
    <row r="18" spans="2:9" x14ac:dyDescent="0.4">
      <c r="B18" s="96" t="s">
        <v>144</v>
      </c>
      <c r="C18" s="17" t="s">
        <v>80</v>
      </c>
      <c r="D18" s="17">
        <v>3668</v>
      </c>
      <c r="E18" s="17"/>
      <c r="F18" s="17">
        <v>399886</v>
      </c>
      <c r="G18" s="17">
        <v>6</v>
      </c>
      <c r="H18" s="61"/>
      <c r="I18" s="99" t="s">
        <v>126</v>
      </c>
    </row>
    <row r="19" spans="2:9" x14ac:dyDescent="0.4">
      <c r="B19" s="96" t="s">
        <v>144</v>
      </c>
      <c r="C19" s="17" t="s">
        <v>67</v>
      </c>
      <c r="D19" s="17">
        <v>2929</v>
      </c>
      <c r="E19" s="17"/>
      <c r="F19" s="17">
        <v>396957</v>
      </c>
      <c r="G19" s="17">
        <v>5</v>
      </c>
      <c r="H19" s="61"/>
      <c r="I19" s="99" t="s">
        <v>69</v>
      </c>
    </row>
    <row r="20" spans="2:9" x14ac:dyDescent="0.4">
      <c r="B20" s="96" t="s">
        <v>145</v>
      </c>
      <c r="C20" s="17" t="s">
        <v>132</v>
      </c>
      <c r="D20" s="17">
        <v>1320</v>
      </c>
      <c r="E20" s="17"/>
      <c r="F20" s="17">
        <v>395637</v>
      </c>
      <c r="G20" s="17">
        <v>9</v>
      </c>
      <c r="H20" s="61"/>
      <c r="I20" s="99" t="s">
        <v>132</v>
      </c>
    </row>
    <row r="21" spans="2:9" x14ac:dyDescent="0.4">
      <c r="B21" s="96" t="s">
        <v>146</v>
      </c>
      <c r="C21" s="17" t="s">
        <v>68</v>
      </c>
      <c r="D21" s="17">
        <v>6670</v>
      </c>
      <c r="E21" s="17"/>
      <c r="F21" s="17">
        <v>388967</v>
      </c>
      <c r="G21" s="17">
        <v>5</v>
      </c>
      <c r="H21" s="61"/>
      <c r="I21" s="99" t="s">
        <v>69</v>
      </c>
    </row>
    <row r="22" spans="2:9" x14ac:dyDescent="0.4">
      <c r="B22" s="96" t="s">
        <v>146</v>
      </c>
      <c r="C22" s="17" t="s">
        <v>81</v>
      </c>
      <c r="D22" s="17">
        <v>1573</v>
      </c>
      <c r="E22" s="17"/>
      <c r="F22" s="17">
        <v>387394</v>
      </c>
      <c r="G22" s="17">
        <v>8</v>
      </c>
      <c r="H22" s="61"/>
      <c r="I22" s="99" t="s">
        <v>130</v>
      </c>
    </row>
    <row r="23" spans="2:9" x14ac:dyDescent="0.4">
      <c r="B23" s="96" t="s">
        <v>146</v>
      </c>
      <c r="C23" s="17" t="s">
        <v>28</v>
      </c>
      <c r="D23" s="17"/>
      <c r="E23" s="17">
        <v>57200</v>
      </c>
      <c r="F23" s="17">
        <v>444594</v>
      </c>
      <c r="G23" s="17">
        <v>51</v>
      </c>
      <c r="H23" s="61"/>
      <c r="I23" s="99" t="s">
        <v>123</v>
      </c>
    </row>
    <row r="24" spans="2:9" x14ac:dyDescent="0.4">
      <c r="B24" s="96" t="s">
        <v>146</v>
      </c>
      <c r="C24" s="17" t="s">
        <v>77</v>
      </c>
      <c r="D24" s="17">
        <v>660</v>
      </c>
      <c r="E24" s="17"/>
      <c r="F24" s="17">
        <v>443934</v>
      </c>
      <c r="G24" s="17">
        <v>8</v>
      </c>
      <c r="H24" s="61"/>
      <c r="I24" s="99" t="s">
        <v>130</v>
      </c>
    </row>
    <row r="25" spans="2:9" x14ac:dyDescent="0.4">
      <c r="B25" s="96" t="s">
        <v>147</v>
      </c>
      <c r="C25" s="17" t="s">
        <v>13</v>
      </c>
      <c r="D25" s="17">
        <v>5185</v>
      </c>
      <c r="E25" s="17"/>
      <c r="F25" s="17">
        <v>438749</v>
      </c>
      <c r="G25" s="17">
        <v>7</v>
      </c>
      <c r="H25" s="61"/>
      <c r="I25" s="99" t="s">
        <v>139</v>
      </c>
    </row>
    <row r="26" spans="2:9" x14ac:dyDescent="0.4">
      <c r="B26" s="96" t="s">
        <v>148</v>
      </c>
      <c r="C26" s="17" t="s">
        <v>31</v>
      </c>
      <c r="D26" s="17">
        <v>5834</v>
      </c>
      <c r="E26" s="17"/>
      <c r="F26" s="17">
        <v>432915</v>
      </c>
      <c r="G26" s="17">
        <v>5</v>
      </c>
      <c r="H26" s="61"/>
      <c r="I26" s="99" t="s">
        <v>69</v>
      </c>
    </row>
    <row r="27" spans="2:9" x14ac:dyDescent="0.4">
      <c r="B27" s="96" t="s">
        <v>148</v>
      </c>
      <c r="C27" s="17" t="s">
        <v>79</v>
      </c>
      <c r="D27" s="17">
        <v>550</v>
      </c>
      <c r="E27" s="17"/>
      <c r="F27" s="17">
        <v>432365</v>
      </c>
      <c r="G27" s="17">
        <v>5</v>
      </c>
      <c r="H27" s="61"/>
      <c r="I27" s="99" t="s">
        <v>69</v>
      </c>
    </row>
    <row r="28" spans="2:9" x14ac:dyDescent="0.4">
      <c r="B28" s="96" t="s">
        <v>149</v>
      </c>
      <c r="C28" s="17" t="s">
        <v>11</v>
      </c>
      <c r="D28" s="17">
        <v>45834</v>
      </c>
      <c r="E28" s="17"/>
      <c r="F28" s="17">
        <v>386531</v>
      </c>
      <c r="G28" s="17">
        <v>1</v>
      </c>
      <c r="H28" s="61"/>
      <c r="I28" s="99" t="s">
        <v>165</v>
      </c>
    </row>
    <row r="29" spans="2:9" x14ac:dyDescent="0.4">
      <c r="B29" s="96" t="s">
        <v>149</v>
      </c>
      <c r="C29" s="17" t="s">
        <v>78</v>
      </c>
      <c r="D29" s="17">
        <v>7680</v>
      </c>
      <c r="E29" s="17"/>
      <c r="F29" s="17">
        <v>378851</v>
      </c>
      <c r="G29" s="17">
        <v>5</v>
      </c>
      <c r="H29" s="61"/>
      <c r="I29" s="99" t="s">
        <v>69</v>
      </c>
    </row>
    <row r="30" spans="2:9" x14ac:dyDescent="0.4">
      <c r="B30" s="96" t="s">
        <v>149</v>
      </c>
      <c r="C30" s="17" t="s">
        <v>33</v>
      </c>
      <c r="D30" s="17">
        <v>9629</v>
      </c>
      <c r="E30" s="17"/>
      <c r="F30" s="17">
        <v>369222</v>
      </c>
      <c r="G30" s="17">
        <v>5</v>
      </c>
      <c r="H30" s="61"/>
      <c r="I30" s="99" t="s">
        <v>69</v>
      </c>
    </row>
    <row r="31" spans="2:9" x14ac:dyDescent="0.4">
      <c r="B31" s="96" t="s">
        <v>149</v>
      </c>
      <c r="C31" s="17" t="s">
        <v>34</v>
      </c>
      <c r="D31" s="17">
        <v>660</v>
      </c>
      <c r="E31" s="17"/>
      <c r="F31" s="17">
        <v>368562</v>
      </c>
      <c r="G31" s="17">
        <v>8</v>
      </c>
      <c r="H31" s="61"/>
      <c r="I31" s="99" t="s">
        <v>130</v>
      </c>
    </row>
    <row r="32" spans="2:9" x14ac:dyDescent="0.4">
      <c r="B32" s="96" t="s">
        <v>150</v>
      </c>
      <c r="C32" s="17" t="s">
        <v>36</v>
      </c>
      <c r="D32" s="17">
        <v>1320</v>
      </c>
      <c r="E32" s="17"/>
      <c r="F32" s="17">
        <v>367242</v>
      </c>
      <c r="G32" s="17">
        <v>9</v>
      </c>
      <c r="H32" s="61"/>
      <c r="I32" s="99" t="s">
        <v>132</v>
      </c>
    </row>
    <row r="33" spans="2:9" x14ac:dyDescent="0.4">
      <c r="B33" s="96" t="s">
        <v>151</v>
      </c>
      <c r="C33" s="17" t="s">
        <v>38</v>
      </c>
      <c r="D33" s="17">
        <v>5203</v>
      </c>
      <c r="E33" s="17"/>
      <c r="F33" s="17">
        <v>362039</v>
      </c>
      <c r="G33" s="17">
        <v>7</v>
      </c>
      <c r="H33" s="61"/>
      <c r="I33" s="99" t="s">
        <v>139</v>
      </c>
    </row>
    <row r="34" spans="2:9" x14ac:dyDescent="0.4">
      <c r="B34" s="96" t="s">
        <v>151</v>
      </c>
      <c r="C34" s="17" t="s">
        <v>69</v>
      </c>
      <c r="D34" s="17">
        <v>2318</v>
      </c>
      <c r="E34" s="17"/>
      <c r="F34" s="17">
        <v>359721</v>
      </c>
      <c r="G34" s="17">
        <v>5</v>
      </c>
      <c r="H34" s="61"/>
      <c r="I34" s="99" t="s">
        <v>69</v>
      </c>
    </row>
    <row r="35" spans="2:9" x14ac:dyDescent="0.4">
      <c r="B35" s="96" t="s">
        <v>152</v>
      </c>
      <c r="C35" s="17" t="s">
        <v>40</v>
      </c>
      <c r="D35" s="17"/>
      <c r="E35" s="17">
        <v>54700</v>
      </c>
      <c r="F35" s="17">
        <v>414421</v>
      </c>
      <c r="G35" s="17">
        <v>51</v>
      </c>
      <c r="H35" s="61"/>
      <c r="I35" s="99" t="s">
        <v>123</v>
      </c>
    </row>
    <row r="36" spans="2:9" x14ac:dyDescent="0.4">
      <c r="B36" s="96" t="s">
        <v>152</v>
      </c>
      <c r="C36" s="17" t="s">
        <v>70</v>
      </c>
      <c r="D36" s="17">
        <v>660</v>
      </c>
      <c r="E36" s="17"/>
      <c r="F36" s="17">
        <v>413761</v>
      </c>
      <c r="G36" s="17">
        <v>8</v>
      </c>
      <c r="H36" s="61"/>
      <c r="I36" s="99" t="s">
        <v>130</v>
      </c>
    </row>
    <row r="37" spans="2:9" x14ac:dyDescent="0.4">
      <c r="B37" s="96" t="s">
        <v>152</v>
      </c>
      <c r="C37" s="17" t="s">
        <v>41</v>
      </c>
      <c r="D37" s="17">
        <v>7941</v>
      </c>
      <c r="E37" s="17"/>
      <c r="F37" s="17">
        <v>405820</v>
      </c>
      <c r="G37" s="17">
        <v>5</v>
      </c>
      <c r="H37" s="61"/>
      <c r="I37" s="99" t="s">
        <v>69</v>
      </c>
    </row>
    <row r="38" spans="2:9" x14ac:dyDescent="0.4">
      <c r="B38" s="96" t="s">
        <v>152</v>
      </c>
      <c r="C38" s="17" t="s">
        <v>82</v>
      </c>
      <c r="D38" s="17">
        <v>7400</v>
      </c>
      <c r="E38" s="17"/>
      <c r="F38" s="17">
        <v>398420</v>
      </c>
      <c r="G38" s="17">
        <v>5</v>
      </c>
      <c r="H38" s="61"/>
      <c r="I38" s="99" t="s">
        <v>69</v>
      </c>
    </row>
    <row r="39" spans="2:9" x14ac:dyDescent="0.4">
      <c r="B39" s="96" t="s">
        <v>153</v>
      </c>
      <c r="C39" s="17" t="s">
        <v>43</v>
      </c>
      <c r="D39" s="17"/>
      <c r="E39" s="17">
        <v>3000</v>
      </c>
      <c r="F39" s="17">
        <v>401420</v>
      </c>
      <c r="G39" s="17">
        <v>51</v>
      </c>
      <c r="H39" s="61"/>
      <c r="I39" s="99" t="s">
        <v>123</v>
      </c>
    </row>
    <row r="40" spans="2:9" x14ac:dyDescent="0.4">
      <c r="B40" s="96" t="s">
        <v>153</v>
      </c>
      <c r="C40" s="17" t="s">
        <v>11</v>
      </c>
      <c r="D40" s="17">
        <v>45834</v>
      </c>
      <c r="E40" s="17"/>
      <c r="F40" s="17">
        <v>355586</v>
      </c>
      <c r="G40" s="17">
        <v>1</v>
      </c>
      <c r="H40" s="61"/>
      <c r="I40" s="99" t="s">
        <v>165</v>
      </c>
    </row>
    <row r="41" spans="2:9" x14ac:dyDescent="0.4">
      <c r="B41" s="96" t="s">
        <v>154</v>
      </c>
      <c r="C41" s="17" t="s">
        <v>71</v>
      </c>
      <c r="D41" s="17"/>
      <c r="E41" s="17">
        <v>3</v>
      </c>
      <c r="F41" s="17">
        <v>355589</v>
      </c>
      <c r="G41" s="17">
        <v>53</v>
      </c>
      <c r="H41" s="61"/>
      <c r="I41" s="99" t="s">
        <v>155</v>
      </c>
    </row>
    <row r="42" spans="2:9" x14ac:dyDescent="0.4">
      <c r="B42" s="96" t="s">
        <v>156</v>
      </c>
      <c r="C42" s="17" t="s">
        <v>72</v>
      </c>
      <c r="D42" s="17">
        <v>3500</v>
      </c>
      <c r="E42" s="17"/>
      <c r="F42" s="17">
        <v>352089</v>
      </c>
      <c r="G42" s="17">
        <v>5</v>
      </c>
      <c r="H42" s="61"/>
      <c r="I42" s="99" t="s">
        <v>69</v>
      </c>
    </row>
    <row r="43" spans="2:9" x14ac:dyDescent="0.4">
      <c r="B43" s="96" t="s">
        <v>156</v>
      </c>
      <c r="C43" s="17" t="s">
        <v>73</v>
      </c>
      <c r="D43" s="17">
        <v>1227</v>
      </c>
      <c r="E43" s="17"/>
      <c r="F43" s="17">
        <v>350862</v>
      </c>
      <c r="G43" s="17">
        <v>8</v>
      </c>
      <c r="H43" s="61"/>
      <c r="I43" s="99" t="s">
        <v>130</v>
      </c>
    </row>
    <row r="44" spans="2:9" x14ac:dyDescent="0.4">
      <c r="B44" s="96" t="s">
        <v>157</v>
      </c>
      <c r="C44" s="17" t="s">
        <v>47</v>
      </c>
      <c r="D44" s="17">
        <v>1320</v>
      </c>
      <c r="E44" s="17"/>
      <c r="F44" s="17">
        <v>349542</v>
      </c>
      <c r="G44" s="17">
        <v>9</v>
      </c>
      <c r="H44" s="61"/>
      <c r="I44" s="99" t="s">
        <v>132</v>
      </c>
    </row>
    <row r="45" spans="2:9" x14ac:dyDescent="0.4">
      <c r="B45" s="96" t="s">
        <v>158</v>
      </c>
      <c r="C45" s="17" t="s">
        <v>49</v>
      </c>
      <c r="D45" s="17">
        <v>5308</v>
      </c>
      <c r="E45" s="17"/>
      <c r="F45" s="17">
        <v>344234</v>
      </c>
      <c r="G45" s="17">
        <v>7</v>
      </c>
      <c r="H45" s="61"/>
      <c r="I45" s="99" t="s">
        <v>139</v>
      </c>
    </row>
    <row r="46" spans="2:9" x14ac:dyDescent="0.4">
      <c r="B46" s="96" t="s">
        <v>158</v>
      </c>
      <c r="C46" s="17" t="s">
        <v>21</v>
      </c>
      <c r="D46" s="17">
        <v>1971</v>
      </c>
      <c r="E46" s="17"/>
      <c r="F46" s="17">
        <v>342263</v>
      </c>
      <c r="G46" s="17">
        <v>5</v>
      </c>
      <c r="H46" s="61"/>
      <c r="I46" s="99" t="s">
        <v>69</v>
      </c>
    </row>
    <row r="47" spans="2:9" x14ac:dyDescent="0.4">
      <c r="B47" s="96" t="s">
        <v>159</v>
      </c>
      <c r="C47" s="17" t="s">
        <v>51</v>
      </c>
      <c r="D47" s="17"/>
      <c r="E47" s="17">
        <v>62000</v>
      </c>
      <c r="F47" s="17">
        <v>404263</v>
      </c>
      <c r="G47" s="17">
        <v>51</v>
      </c>
      <c r="H47" s="61"/>
      <c r="I47" s="99" t="s">
        <v>123</v>
      </c>
    </row>
    <row r="48" spans="2:9" x14ac:dyDescent="0.4">
      <c r="B48" s="96" t="s">
        <v>159</v>
      </c>
      <c r="C48" s="17" t="s">
        <v>74</v>
      </c>
      <c r="D48" s="17"/>
      <c r="E48" s="17">
        <v>3500</v>
      </c>
      <c r="F48" s="17">
        <v>407763</v>
      </c>
      <c r="G48" s="17">
        <v>51</v>
      </c>
      <c r="H48" s="61"/>
      <c r="I48" s="99" t="s">
        <v>123</v>
      </c>
    </row>
    <row r="49" spans="2:15" x14ac:dyDescent="0.4">
      <c r="B49" s="96" t="s">
        <v>159</v>
      </c>
      <c r="C49" s="17" t="s">
        <v>75</v>
      </c>
      <c r="D49" s="17">
        <v>660</v>
      </c>
      <c r="E49" s="17"/>
      <c r="F49" s="17">
        <v>407103</v>
      </c>
      <c r="G49" s="17">
        <v>8</v>
      </c>
      <c r="H49" s="61"/>
      <c r="I49" s="99" t="s">
        <v>130</v>
      </c>
    </row>
    <row r="50" spans="2:15" x14ac:dyDescent="0.4">
      <c r="B50" s="96" t="s">
        <v>160</v>
      </c>
      <c r="C50" s="17" t="s">
        <v>11</v>
      </c>
      <c r="D50" s="17">
        <v>45834</v>
      </c>
      <c r="E50" s="17"/>
      <c r="F50" s="17">
        <v>361269</v>
      </c>
      <c r="G50" s="17">
        <v>1</v>
      </c>
      <c r="H50" s="61"/>
      <c r="I50" s="99" t="s">
        <v>165</v>
      </c>
    </row>
    <row r="51" spans="2:15" x14ac:dyDescent="0.4">
      <c r="B51" s="96" t="s">
        <v>161</v>
      </c>
      <c r="C51" s="106" t="s">
        <v>76</v>
      </c>
      <c r="D51" s="17"/>
      <c r="E51" s="17">
        <v>84500</v>
      </c>
      <c r="F51" s="17">
        <v>445769</v>
      </c>
      <c r="G51" s="17">
        <v>54</v>
      </c>
      <c r="H51" s="61"/>
      <c r="I51" s="99" t="s">
        <v>162</v>
      </c>
    </row>
    <row r="52" spans="2:15" x14ac:dyDescent="0.4">
      <c r="B52" s="96" t="s">
        <v>163</v>
      </c>
      <c r="C52" s="17" t="s">
        <v>55</v>
      </c>
      <c r="D52" s="17">
        <v>1320</v>
      </c>
      <c r="E52" s="17"/>
      <c r="F52" s="17">
        <v>444449</v>
      </c>
      <c r="G52" s="17">
        <v>9</v>
      </c>
      <c r="H52" s="61"/>
      <c r="I52" s="99" t="s">
        <v>132</v>
      </c>
    </row>
    <row r="53" spans="2:15" x14ac:dyDescent="0.4">
      <c r="B53" s="96" t="s">
        <v>164</v>
      </c>
      <c r="C53" s="17" t="s">
        <v>57</v>
      </c>
      <c r="D53" s="17">
        <v>5396</v>
      </c>
      <c r="E53" s="17"/>
      <c r="F53" s="17">
        <v>439053</v>
      </c>
      <c r="G53" s="17">
        <v>7</v>
      </c>
      <c r="H53" s="61"/>
      <c r="I53" s="99" t="s">
        <v>139</v>
      </c>
    </row>
    <row r="54" spans="2:15" x14ac:dyDescent="0.4">
      <c r="B54" s="96" t="s">
        <v>164</v>
      </c>
      <c r="C54" s="17" t="s">
        <v>58</v>
      </c>
      <c r="D54" s="17"/>
      <c r="E54" s="17">
        <v>72300</v>
      </c>
      <c r="F54" s="17">
        <v>511353</v>
      </c>
      <c r="G54" s="17">
        <v>51</v>
      </c>
      <c r="H54" s="61"/>
      <c r="I54" s="99" t="s">
        <v>123</v>
      </c>
    </row>
    <row r="55" spans="2:15" x14ac:dyDescent="0.4">
      <c r="B55" s="96" t="s">
        <v>164</v>
      </c>
      <c r="C55" s="17" t="s">
        <v>77</v>
      </c>
      <c r="D55" s="17">
        <v>660</v>
      </c>
      <c r="E55" s="17"/>
      <c r="F55" s="17">
        <v>510693</v>
      </c>
      <c r="G55" s="17">
        <v>8</v>
      </c>
      <c r="H55" s="61"/>
      <c r="I55" s="99" t="s">
        <v>130</v>
      </c>
    </row>
    <row r="56" spans="2:15" ht="19.5" thickBot="1" x14ac:dyDescent="0.45">
      <c r="B56" s="97"/>
      <c r="C56" s="115" t="s">
        <v>89</v>
      </c>
      <c r="D56" s="116">
        <f>SUM(D3:D55)</f>
        <v>636504</v>
      </c>
      <c r="E56" s="116">
        <f>SUM(E3:E55)</f>
        <v>1147197</v>
      </c>
      <c r="F56" s="115"/>
      <c r="G56" s="115"/>
      <c r="H56" s="117"/>
      <c r="I56" s="118"/>
    </row>
    <row r="59" spans="2:15" ht="19.5" thickBot="1" x14ac:dyDescent="0.45">
      <c r="C59" t="s">
        <v>167</v>
      </c>
      <c r="D59" s="138"/>
      <c r="E59" s="138"/>
      <c r="F59" s="138"/>
      <c r="H59" s="98" t="s">
        <v>93</v>
      </c>
    </row>
    <row r="60" spans="2:15" ht="19.5" thickBot="1" x14ac:dyDescent="0.45">
      <c r="B60" s="1" t="s">
        <v>8</v>
      </c>
      <c r="C60" s="2" t="s">
        <v>5</v>
      </c>
      <c r="D60" s="60" t="s">
        <v>91</v>
      </c>
      <c r="G60" s="84" t="s">
        <v>166</v>
      </c>
      <c r="H60" s="102" t="s">
        <v>5</v>
      </c>
      <c r="I60" s="104" t="s">
        <v>91</v>
      </c>
      <c r="K60" s="105" t="s">
        <v>85</v>
      </c>
      <c r="L60" s="102" t="s">
        <v>86</v>
      </c>
      <c r="M60" s="102" t="s">
        <v>87</v>
      </c>
      <c r="N60" s="102" t="s">
        <v>61</v>
      </c>
      <c r="O60" s="104" t="s">
        <v>88</v>
      </c>
    </row>
    <row r="61" spans="2:15" ht="19.5" thickBot="1" x14ac:dyDescent="0.45">
      <c r="B61" s="63">
        <v>1</v>
      </c>
      <c r="C61" s="64" t="s">
        <v>11</v>
      </c>
      <c r="D61" s="62">
        <v>229170</v>
      </c>
      <c r="G61" s="63">
        <v>51</v>
      </c>
      <c r="H61" s="64" t="s">
        <v>85</v>
      </c>
      <c r="I61" s="62">
        <v>305100</v>
      </c>
      <c r="K61" s="108">
        <f>SUM(K62:K72)</f>
        <v>305100</v>
      </c>
      <c r="L61" s="108">
        <f t="shared" ref="L61:O61" si="0">SUM(L62:L72)</f>
        <v>0</v>
      </c>
      <c r="M61" s="108">
        <f t="shared" si="0"/>
        <v>3</v>
      </c>
      <c r="N61" s="108">
        <f t="shared" si="0"/>
        <v>84500</v>
      </c>
      <c r="O61" s="109">
        <f t="shared" si="0"/>
        <v>757594</v>
      </c>
    </row>
    <row r="62" spans="2:15" x14ac:dyDescent="0.4">
      <c r="B62" s="24">
        <v>2</v>
      </c>
      <c r="C62" s="61" t="s">
        <v>14</v>
      </c>
      <c r="D62" s="18">
        <v>0</v>
      </c>
      <c r="G62" s="24">
        <v>52</v>
      </c>
      <c r="H62" s="61" t="s">
        <v>86</v>
      </c>
      <c r="I62" s="18">
        <v>0</v>
      </c>
      <c r="K62" s="100">
        <v>52400</v>
      </c>
      <c r="L62" s="65"/>
      <c r="M62" s="65">
        <v>3</v>
      </c>
      <c r="N62" s="65">
        <v>84500</v>
      </c>
      <c r="O62" s="65">
        <v>757594</v>
      </c>
    </row>
    <row r="63" spans="2:15" x14ac:dyDescent="0.4">
      <c r="B63" s="24">
        <v>3</v>
      </c>
      <c r="C63" s="61" t="s">
        <v>17</v>
      </c>
      <c r="D63" s="18">
        <v>0</v>
      </c>
      <c r="G63" s="24">
        <v>53</v>
      </c>
      <c r="H63" s="61" t="s">
        <v>87</v>
      </c>
      <c r="I63" s="18">
        <v>3</v>
      </c>
      <c r="K63" s="96">
        <v>57200</v>
      </c>
      <c r="L63" s="17"/>
      <c r="M63" s="17"/>
      <c r="N63" s="17"/>
      <c r="O63" s="18"/>
    </row>
    <row r="64" spans="2:15" x14ac:dyDescent="0.4">
      <c r="B64" s="24">
        <v>4</v>
      </c>
      <c r="C64" s="61" t="s">
        <v>18</v>
      </c>
      <c r="D64" s="18">
        <v>0</v>
      </c>
      <c r="G64" s="24">
        <v>54</v>
      </c>
      <c r="H64" s="61" t="s">
        <v>61</v>
      </c>
      <c r="I64" s="18">
        <v>84500</v>
      </c>
      <c r="K64" s="96">
        <v>54700</v>
      </c>
      <c r="L64" s="17"/>
      <c r="M64" s="17"/>
      <c r="N64" s="17"/>
      <c r="O64" s="18"/>
    </row>
    <row r="65" spans="2:15" x14ac:dyDescent="0.4">
      <c r="B65" s="24">
        <v>5</v>
      </c>
      <c r="C65" s="61" t="s">
        <v>21</v>
      </c>
      <c r="D65" s="18">
        <v>74751</v>
      </c>
      <c r="G65" s="24">
        <v>55</v>
      </c>
      <c r="H65" s="61" t="s">
        <v>88</v>
      </c>
      <c r="I65" s="18">
        <v>757594</v>
      </c>
      <c r="K65" s="96">
        <v>3000</v>
      </c>
      <c r="L65" s="17"/>
      <c r="M65" s="17"/>
      <c r="N65" s="17"/>
      <c r="O65" s="18"/>
    </row>
    <row r="66" spans="2:15" x14ac:dyDescent="0.4">
      <c r="B66" s="24">
        <v>6</v>
      </c>
      <c r="C66" s="61" t="s">
        <v>23</v>
      </c>
      <c r="D66" s="18">
        <v>3668</v>
      </c>
      <c r="G66" s="24">
        <v>56</v>
      </c>
      <c r="H66" s="61"/>
      <c r="I66" s="99"/>
      <c r="K66" s="96">
        <v>62000</v>
      </c>
      <c r="L66" s="17"/>
      <c r="M66" s="17"/>
      <c r="N66" s="17"/>
      <c r="O66" s="18"/>
    </row>
    <row r="67" spans="2:15" x14ac:dyDescent="0.4">
      <c r="B67" s="24">
        <v>7</v>
      </c>
      <c r="C67" s="61" t="s">
        <v>13</v>
      </c>
      <c r="D67" s="18">
        <v>26189</v>
      </c>
      <c r="G67" s="24">
        <v>57</v>
      </c>
      <c r="H67" s="61"/>
      <c r="I67" s="99"/>
      <c r="K67" s="96">
        <v>3500</v>
      </c>
      <c r="L67" s="17"/>
      <c r="M67" s="17"/>
      <c r="N67" s="17"/>
      <c r="O67" s="18"/>
    </row>
    <row r="68" spans="2:15" x14ac:dyDescent="0.4">
      <c r="B68" s="24">
        <v>8</v>
      </c>
      <c r="C68" s="61" t="s">
        <v>24</v>
      </c>
      <c r="D68" s="18">
        <v>11226</v>
      </c>
      <c r="G68" s="24">
        <v>58</v>
      </c>
      <c r="H68" s="61"/>
      <c r="I68" s="99"/>
      <c r="K68" s="96">
        <v>72300</v>
      </c>
      <c r="L68" s="17"/>
      <c r="M68" s="17"/>
      <c r="N68" s="17"/>
      <c r="O68" s="18"/>
    </row>
    <row r="69" spans="2:15" x14ac:dyDescent="0.4">
      <c r="B69" s="24">
        <v>9</v>
      </c>
      <c r="C69" s="61" t="s">
        <v>10</v>
      </c>
      <c r="D69" s="18">
        <v>6600</v>
      </c>
      <c r="G69" s="96"/>
      <c r="H69" s="61"/>
      <c r="I69" s="18"/>
      <c r="K69" s="96"/>
      <c r="L69" s="17"/>
      <c r="M69" s="17"/>
      <c r="N69" s="17"/>
      <c r="O69" s="18"/>
    </row>
    <row r="70" spans="2:15" x14ac:dyDescent="0.4">
      <c r="B70" s="24">
        <v>10</v>
      </c>
      <c r="C70" s="61" t="s">
        <v>61</v>
      </c>
      <c r="D70" s="18">
        <v>284900</v>
      </c>
      <c r="G70" s="96"/>
      <c r="H70" s="61"/>
      <c r="I70" s="18"/>
      <c r="K70" s="96"/>
      <c r="L70" s="17"/>
      <c r="M70" s="17"/>
      <c r="N70" s="17"/>
      <c r="O70" s="18"/>
    </row>
    <row r="71" spans="2:15" ht="19.5" thickBot="1" x14ac:dyDescent="0.45">
      <c r="B71" s="66">
        <v>11</v>
      </c>
      <c r="C71" s="67"/>
      <c r="D71" s="45"/>
      <c r="G71" s="97"/>
      <c r="H71" s="103"/>
      <c r="I71" s="35"/>
      <c r="K71" s="96"/>
      <c r="L71" s="17"/>
      <c r="M71" s="17"/>
      <c r="N71" s="17"/>
      <c r="O71" s="18"/>
    </row>
    <row r="72" spans="2:15" ht="19.5" thickBot="1" x14ac:dyDescent="0.45">
      <c r="B72" s="110" t="s">
        <v>168</v>
      </c>
      <c r="C72" s="111"/>
      <c r="D72" s="112">
        <f>SUM(D61:D71)</f>
        <v>636504</v>
      </c>
      <c r="G72" s="110" t="s">
        <v>84</v>
      </c>
      <c r="H72" s="113"/>
      <c r="I72" s="114">
        <f>SUM(I61:I71)</f>
        <v>1147197</v>
      </c>
      <c r="K72" s="97"/>
      <c r="L72" s="34"/>
      <c r="M72" s="34"/>
      <c r="N72" s="34"/>
      <c r="O72" s="35"/>
    </row>
    <row r="73" spans="2:15" ht="19.5" thickBot="1" x14ac:dyDescent="0.45">
      <c r="E73" t="s">
        <v>170</v>
      </c>
    </row>
    <row r="74" spans="2:15" ht="19.5" thickBot="1" x14ac:dyDescent="0.45">
      <c r="D74" s="107"/>
      <c r="E74" s="46" t="s">
        <v>121</v>
      </c>
      <c r="F74" s="3" t="s">
        <v>123</v>
      </c>
      <c r="G74" s="3" t="s">
        <v>155</v>
      </c>
      <c r="H74" s="102" t="s">
        <v>162</v>
      </c>
      <c r="I74" s="102" t="s">
        <v>69</v>
      </c>
      <c r="J74" s="3" t="s">
        <v>126</v>
      </c>
      <c r="K74" s="3" t="s">
        <v>128</v>
      </c>
      <c r="L74" s="3" t="s">
        <v>171</v>
      </c>
      <c r="M74" s="3" t="s">
        <v>132</v>
      </c>
      <c r="N74" s="4" t="s">
        <v>143</v>
      </c>
    </row>
    <row r="75" spans="2:15" x14ac:dyDescent="0.4">
      <c r="E75" s="120">
        <f>SUM(E76:E99)</f>
        <v>229170</v>
      </c>
      <c r="F75" s="119">
        <f t="shared" ref="F75:N75" si="1">SUM(F76:F99)</f>
        <v>0</v>
      </c>
      <c r="G75" s="119">
        <f t="shared" si="1"/>
        <v>0</v>
      </c>
      <c r="H75" s="119">
        <f t="shared" si="1"/>
        <v>0</v>
      </c>
      <c r="I75" s="119">
        <f t="shared" si="1"/>
        <v>74751</v>
      </c>
      <c r="J75" s="119">
        <f t="shared" si="1"/>
        <v>3668</v>
      </c>
      <c r="K75" s="119">
        <f t="shared" si="1"/>
        <v>26189</v>
      </c>
      <c r="L75" s="119">
        <f t="shared" si="1"/>
        <v>11226</v>
      </c>
      <c r="M75" s="119">
        <f t="shared" si="1"/>
        <v>6600</v>
      </c>
      <c r="N75" s="121">
        <f t="shared" si="1"/>
        <v>284900</v>
      </c>
    </row>
    <row r="76" spans="2:15" x14ac:dyDescent="0.4">
      <c r="E76" s="96">
        <v>45834</v>
      </c>
      <c r="F76" s="17"/>
      <c r="G76" s="17"/>
      <c r="H76" s="61"/>
      <c r="I76" s="61">
        <v>14207</v>
      </c>
      <c r="J76" s="17"/>
      <c r="K76" s="17"/>
      <c r="L76" s="17"/>
      <c r="M76" s="17"/>
      <c r="N76" s="18"/>
    </row>
    <row r="77" spans="2:15" x14ac:dyDescent="0.4">
      <c r="E77" s="96">
        <v>45834</v>
      </c>
      <c r="F77" s="17"/>
      <c r="G77" s="17"/>
      <c r="H77" s="61"/>
      <c r="I77" s="61">
        <v>1376</v>
      </c>
      <c r="J77" s="17"/>
      <c r="K77" s="17"/>
      <c r="L77" s="17"/>
      <c r="M77">
        <v>1320</v>
      </c>
      <c r="N77" s="18"/>
    </row>
    <row r="78" spans="2:15" x14ac:dyDescent="0.4">
      <c r="E78" s="96">
        <v>45834</v>
      </c>
      <c r="F78" s="17"/>
      <c r="G78" s="17"/>
      <c r="H78" s="61"/>
      <c r="I78" s="61">
        <v>1836</v>
      </c>
      <c r="J78" s="17"/>
      <c r="K78" s="17">
        <v>5097</v>
      </c>
      <c r="L78" s="17"/>
      <c r="M78">
        <v>1320</v>
      </c>
      <c r="N78" s="18"/>
    </row>
    <row r="79" spans="2:15" x14ac:dyDescent="0.4">
      <c r="E79" s="96">
        <v>45834</v>
      </c>
      <c r="F79" s="17"/>
      <c r="G79" s="17"/>
      <c r="H79" s="61"/>
      <c r="I79" s="61">
        <v>910</v>
      </c>
      <c r="J79" s="17"/>
      <c r="K79" s="17">
        <v>5185</v>
      </c>
      <c r="L79" s="17"/>
      <c r="M79">
        <v>1320</v>
      </c>
      <c r="N79" s="18"/>
    </row>
    <row r="80" spans="2:15" x14ac:dyDescent="0.4">
      <c r="E80" s="96">
        <v>45834</v>
      </c>
      <c r="F80" s="17"/>
      <c r="G80" s="17"/>
      <c r="H80" s="61"/>
      <c r="I80" s="61">
        <v>2929</v>
      </c>
      <c r="J80" s="17"/>
      <c r="K80" s="17">
        <v>5203</v>
      </c>
      <c r="L80" s="17">
        <v>660</v>
      </c>
      <c r="M80">
        <v>1320</v>
      </c>
      <c r="N80" s="18"/>
    </row>
    <row r="81" spans="5:14" x14ac:dyDescent="0.4">
      <c r="E81" s="96"/>
      <c r="F81" s="17"/>
      <c r="G81" s="17"/>
      <c r="H81" s="61"/>
      <c r="I81" s="61">
        <v>6670</v>
      </c>
      <c r="J81" s="17"/>
      <c r="K81" s="17">
        <v>5308</v>
      </c>
      <c r="L81" s="17">
        <v>4466</v>
      </c>
      <c r="M81">
        <v>1320</v>
      </c>
      <c r="N81" s="18"/>
    </row>
    <row r="82" spans="5:14" x14ac:dyDescent="0.4">
      <c r="E82" s="96"/>
      <c r="F82" s="17"/>
      <c r="G82" s="17"/>
      <c r="H82" s="61"/>
      <c r="I82" s="61">
        <v>5834</v>
      </c>
      <c r="J82" s="17"/>
      <c r="K82" s="17">
        <v>5396</v>
      </c>
      <c r="L82" s="17">
        <v>1573</v>
      </c>
      <c r="M82" s="17"/>
      <c r="N82" s="18"/>
    </row>
    <row r="83" spans="5:14" x14ac:dyDescent="0.4">
      <c r="E83" s="96"/>
      <c r="F83" s="17"/>
      <c r="G83" s="17"/>
      <c r="H83" s="61"/>
      <c r="I83" s="61">
        <v>550</v>
      </c>
      <c r="J83" s="17"/>
      <c r="K83" s="17"/>
      <c r="L83" s="17">
        <v>660</v>
      </c>
      <c r="M83" s="17"/>
      <c r="N83" s="18">
        <v>91520</v>
      </c>
    </row>
    <row r="84" spans="5:14" x14ac:dyDescent="0.4">
      <c r="E84" s="96"/>
      <c r="F84" s="17"/>
      <c r="G84" s="17"/>
      <c r="H84" s="61"/>
      <c r="I84" s="61">
        <v>7680</v>
      </c>
      <c r="J84" s="17"/>
      <c r="K84" s="17"/>
      <c r="L84" s="17">
        <v>660</v>
      </c>
      <c r="M84" s="17"/>
      <c r="N84" s="18">
        <v>880</v>
      </c>
    </row>
    <row r="85" spans="5:14" x14ac:dyDescent="0.4">
      <c r="E85" s="96"/>
      <c r="F85" s="17"/>
      <c r="G85" s="17"/>
      <c r="H85" s="61"/>
      <c r="I85" s="61">
        <v>9629</v>
      </c>
      <c r="J85" s="17"/>
      <c r="K85" s="17"/>
      <c r="L85" s="17">
        <v>660</v>
      </c>
      <c r="M85" s="17"/>
      <c r="N85" s="18">
        <v>192500</v>
      </c>
    </row>
    <row r="86" spans="5:14" x14ac:dyDescent="0.4">
      <c r="E86" s="96"/>
      <c r="F86" s="17"/>
      <c r="G86" s="17"/>
      <c r="H86" s="61"/>
      <c r="I86" s="61">
        <v>2318</v>
      </c>
      <c r="J86" s="17"/>
      <c r="K86" s="17"/>
      <c r="L86" s="17">
        <v>1227</v>
      </c>
      <c r="M86" s="17"/>
      <c r="N86" s="18"/>
    </row>
    <row r="87" spans="5:14" x14ac:dyDescent="0.4">
      <c r="E87" s="96"/>
      <c r="F87" s="17"/>
      <c r="G87" s="17"/>
      <c r="H87" s="61"/>
      <c r="I87" s="61">
        <v>7941</v>
      </c>
      <c r="J87" s="17"/>
      <c r="K87" s="17"/>
      <c r="L87" s="17">
        <v>660</v>
      </c>
      <c r="M87" s="17"/>
      <c r="N87" s="18"/>
    </row>
    <row r="88" spans="5:14" x14ac:dyDescent="0.4">
      <c r="E88" s="96"/>
      <c r="F88" s="17"/>
      <c r="G88" s="17"/>
      <c r="H88" s="61"/>
      <c r="I88" s="61">
        <v>7400</v>
      </c>
      <c r="J88" s="17"/>
      <c r="K88" s="17"/>
      <c r="L88" s="17">
        <v>660</v>
      </c>
      <c r="M88" s="17"/>
      <c r="N88" s="18"/>
    </row>
    <row r="89" spans="5:14" x14ac:dyDescent="0.4">
      <c r="E89" s="96"/>
      <c r="F89" s="17"/>
      <c r="G89" s="17"/>
      <c r="H89" s="61"/>
      <c r="I89" s="61">
        <v>3500</v>
      </c>
      <c r="J89" s="17"/>
      <c r="K89" s="17"/>
      <c r="L89" s="17"/>
      <c r="M89" s="17"/>
      <c r="N89" s="18"/>
    </row>
    <row r="90" spans="5:14" x14ac:dyDescent="0.4">
      <c r="E90" s="96"/>
      <c r="F90" s="17"/>
      <c r="G90" s="17"/>
      <c r="H90" s="61"/>
      <c r="I90" s="61">
        <v>1971</v>
      </c>
      <c r="J90" s="17">
        <v>3668</v>
      </c>
      <c r="K90" s="17"/>
      <c r="L90" s="17"/>
      <c r="M90" s="17"/>
      <c r="N90" s="18"/>
    </row>
    <row r="91" spans="5:14" x14ac:dyDescent="0.4">
      <c r="E91" s="96"/>
      <c r="F91" s="17"/>
      <c r="G91" s="17"/>
      <c r="H91" s="61"/>
      <c r="I91" s="61"/>
      <c r="J91" s="17"/>
      <c r="K91" s="17"/>
      <c r="L91" s="17"/>
      <c r="M91" s="17"/>
      <c r="N91" s="18"/>
    </row>
    <row r="92" spans="5:14" ht="19.5" thickBot="1" x14ac:dyDescent="0.45">
      <c r="E92" s="97"/>
      <c r="F92" s="34"/>
      <c r="G92" s="34"/>
      <c r="H92" s="103"/>
      <c r="I92" s="103"/>
      <c r="J92" s="34"/>
      <c r="K92" s="34"/>
      <c r="L92" s="34"/>
      <c r="M92" s="34"/>
      <c r="N92" s="35"/>
    </row>
  </sheetData>
  <autoFilter ref="B2:I56" xr:uid="{B214436E-E1C2-47D2-81D5-F1B74EA227A5}"/>
  <mergeCells count="1">
    <mergeCell ref="D59:F59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7A3C-6951-4749-AB21-4336F7BEE982}">
  <dimension ref="A1"/>
  <sheetViews>
    <sheetView topLeftCell="A17"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2DD6-D1C0-4589-970C-2427708BA303}">
  <dimension ref="A1:H4"/>
  <sheetViews>
    <sheetView workbookViewId="0">
      <selection activeCell="C8" sqref="C8"/>
    </sheetView>
  </sheetViews>
  <sheetFormatPr defaultRowHeight="18.75" x14ac:dyDescent="0.4"/>
  <cols>
    <col min="1" max="2" width="9.125" bestFit="1" customWidth="1"/>
    <col min="3" max="3" width="9.375" bestFit="1" customWidth="1"/>
    <col min="4" max="4" width="9.125" bestFit="1" customWidth="1"/>
    <col min="5" max="5" width="11.25" bestFit="1" customWidth="1"/>
    <col min="6" max="6" width="9.125" bestFit="1" customWidth="1"/>
    <col min="7" max="7" width="13.25" bestFit="1" customWidth="1"/>
    <col min="8" max="8" width="11.25" bestFit="1" customWidth="1"/>
  </cols>
  <sheetData>
    <row r="1" spans="1:8" x14ac:dyDescent="0.4">
      <c r="A1" s="126" t="s">
        <v>190</v>
      </c>
    </row>
    <row r="3" spans="1:8" x14ac:dyDescent="0.4">
      <c r="A3" t="s">
        <v>181</v>
      </c>
      <c r="B3" t="s">
        <v>182</v>
      </c>
      <c r="C3" t="s">
        <v>183</v>
      </c>
      <c r="D3" t="s">
        <v>184</v>
      </c>
      <c r="E3" t="s">
        <v>185</v>
      </c>
      <c r="F3" t="s">
        <v>186</v>
      </c>
      <c r="G3" t="s">
        <v>187</v>
      </c>
      <c r="H3" t="s">
        <v>188</v>
      </c>
    </row>
    <row r="4" spans="1:8" x14ac:dyDescent="0.4">
      <c r="B4" t="s">
        <v>189</v>
      </c>
      <c r="C4">
        <v>636504</v>
      </c>
      <c r="D4">
        <v>1147197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1D79-7B6B-4B5D-AC30-42AA2D24AEE3}">
  <dimension ref="A3:C88"/>
  <sheetViews>
    <sheetView workbookViewId="0">
      <selection activeCell="N2" sqref="N2:N3"/>
    </sheetView>
  </sheetViews>
  <sheetFormatPr defaultRowHeight="18.75" x14ac:dyDescent="0.4"/>
  <cols>
    <col min="1" max="1" width="22.625" bestFit="1" customWidth="1"/>
    <col min="2" max="2" width="13.375" bestFit="1" customWidth="1"/>
    <col min="3" max="3" width="11.375" bestFit="1" customWidth="1"/>
  </cols>
  <sheetData>
    <row r="3" spans="1:3" x14ac:dyDescent="0.4">
      <c r="A3" s="124" t="s">
        <v>172</v>
      </c>
      <c r="B3" t="s">
        <v>177</v>
      </c>
      <c r="C3" t="s">
        <v>178</v>
      </c>
    </row>
    <row r="4" spans="1:3" x14ac:dyDescent="0.4">
      <c r="A4" s="125" t="s">
        <v>174</v>
      </c>
      <c r="B4">
        <v>636504</v>
      </c>
      <c r="C4">
        <v>1147197</v>
      </c>
    </row>
    <row r="5" spans="1:3" x14ac:dyDescent="0.4">
      <c r="A5" s="98" t="s">
        <v>174</v>
      </c>
      <c r="B5">
        <v>636504</v>
      </c>
      <c r="C5">
        <v>1147197</v>
      </c>
    </row>
    <row r="6" spans="1:3" x14ac:dyDescent="0.4">
      <c r="A6" s="127" t="s">
        <v>174</v>
      </c>
      <c r="B6">
        <v>636504</v>
      </c>
      <c r="C6">
        <v>1147197</v>
      </c>
    </row>
    <row r="7" spans="1:3" x14ac:dyDescent="0.4">
      <c r="A7" s="125" t="s">
        <v>175</v>
      </c>
      <c r="C7">
        <v>3500</v>
      </c>
    </row>
    <row r="8" spans="1:3" x14ac:dyDescent="0.4">
      <c r="A8" s="98" t="s">
        <v>179</v>
      </c>
      <c r="C8">
        <v>3500</v>
      </c>
    </row>
    <row r="9" spans="1:3" x14ac:dyDescent="0.4">
      <c r="A9" s="127" t="s">
        <v>191</v>
      </c>
      <c r="C9">
        <v>3500</v>
      </c>
    </row>
    <row r="10" spans="1:3" x14ac:dyDescent="0.4">
      <c r="A10" s="128">
        <v>38</v>
      </c>
      <c r="C10">
        <v>3500</v>
      </c>
    </row>
    <row r="11" spans="1:3" x14ac:dyDescent="0.4">
      <c r="A11" s="129" t="s">
        <v>123</v>
      </c>
      <c r="C11">
        <v>3500</v>
      </c>
    </row>
    <row r="12" spans="1:3" x14ac:dyDescent="0.4">
      <c r="A12" s="125" t="s">
        <v>176</v>
      </c>
      <c r="B12">
        <v>636504</v>
      </c>
      <c r="C12">
        <v>1143697</v>
      </c>
    </row>
    <row r="13" spans="1:3" x14ac:dyDescent="0.4">
      <c r="A13" s="98" t="s">
        <v>179</v>
      </c>
      <c r="B13">
        <v>214564</v>
      </c>
      <c r="C13">
        <v>276503</v>
      </c>
    </row>
    <row r="14" spans="1:3" x14ac:dyDescent="0.4">
      <c r="A14" s="127" t="s">
        <v>192</v>
      </c>
      <c r="B14">
        <v>84213</v>
      </c>
    </row>
    <row r="15" spans="1:3" x14ac:dyDescent="0.4">
      <c r="A15" s="128">
        <v>45661</v>
      </c>
      <c r="B15">
        <v>5185</v>
      </c>
    </row>
    <row r="16" spans="1:3" x14ac:dyDescent="0.4">
      <c r="A16" s="129" t="s">
        <v>139</v>
      </c>
      <c r="B16">
        <v>5185</v>
      </c>
    </row>
    <row r="17" spans="1:3" x14ac:dyDescent="0.4">
      <c r="A17" s="128">
        <v>45668</v>
      </c>
      <c r="B17">
        <v>6384</v>
      </c>
    </row>
    <row r="18" spans="1:3" x14ac:dyDescent="0.4">
      <c r="A18" s="129" t="s">
        <v>69</v>
      </c>
      <c r="B18">
        <v>6384</v>
      </c>
    </row>
    <row r="19" spans="1:3" x14ac:dyDescent="0.4">
      <c r="A19" s="128">
        <v>45669</v>
      </c>
      <c r="B19">
        <v>17969</v>
      </c>
    </row>
    <row r="20" spans="1:3" x14ac:dyDescent="0.4">
      <c r="A20" s="129" t="s">
        <v>130</v>
      </c>
      <c r="B20">
        <v>660</v>
      </c>
    </row>
    <row r="21" spans="1:3" x14ac:dyDescent="0.4">
      <c r="A21" s="129" t="s">
        <v>69</v>
      </c>
      <c r="B21">
        <v>17309</v>
      </c>
    </row>
    <row r="22" spans="1:3" x14ac:dyDescent="0.4">
      <c r="A22" s="128">
        <v>45675</v>
      </c>
      <c r="B22">
        <v>45834</v>
      </c>
    </row>
    <row r="23" spans="1:3" x14ac:dyDescent="0.4">
      <c r="A23" s="129" t="s">
        <v>121</v>
      </c>
      <c r="B23">
        <v>45834</v>
      </c>
    </row>
    <row r="24" spans="1:3" x14ac:dyDescent="0.4">
      <c r="A24" s="128">
        <v>45684</v>
      </c>
      <c r="B24">
        <v>1320</v>
      </c>
    </row>
    <row r="25" spans="1:3" x14ac:dyDescent="0.4">
      <c r="A25" s="129" t="s">
        <v>132</v>
      </c>
      <c r="B25">
        <v>1320</v>
      </c>
    </row>
    <row r="26" spans="1:3" x14ac:dyDescent="0.4">
      <c r="A26" s="128">
        <v>45687</v>
      </c>
      <c r="B26">
        <v>2318</v>
      </c>
    </row>
    <row r="27" spans="1:3" x14ac:dyDescent="0.4">
      <c r="A27" s="129" t="s">
        <v>69</v>
      </c>
      <c r="B27">
        <v>2318</v>
      </c>
    </row>
    <row r="28" spans="1:3" x14ac:dyDescent="0.4">
      <c r="A28" s="128">
        <v>45688</v>
      </c>
      <c r="B28">
        <v>5203</v>
      </c>
    </row>
    <row r="29" spans="1:3" x14ac:dyDescent="0.4">
      <c r="A29" s="129" t="s">
        <v>139</v>
      </c>
      <c r="B29">
        <v>5203</v>
      </c>
    </row>
    <row r="30" spans="1:3" x14ac:dyDescent="0.4">
      <c r="A30" s="127" t="s">
        <v>191</v>
      </c>
      <c r="B30">
        <v>76481</v>
      </c>
      <c r="C30">
        <v>57703</v>
      </c>
    </row>
    <row r="31" spans="1:3" x14ac:dyDescent="0.4">
      <c r="A31" s="128">
        <v>45690</v>
      </c>
      <c r="B31">
        <v>8601</v>
      </c>
      <c r="C31">
        <v>54700</v>
      </c>
    </row>
    <row r="32" spans="1:3" x14ac:dyDescent="0.4">
      <c r="A32" s="129" t="s">
        <v>130</v>
      </c>
      <c r="B32">
        <v>660</v>
      </c>
    </row>
    <row r="33" spans="1:3" x14ac:dyDescent="0.4">
      <c r="A33" s="129" t="s">
        <v>123</v>
      </c>
      <c r="C33">
        <v>54700</v>
      </c>
    </row>
    <row r="34" spans="1:3" x14ac:dyDescent="0.4">
      <c r="A34" s="129" t="s">
        <v>69</v>
      </c>
      <c r="B34">
        <v>7941</v>
      </c>
    </row>
    <row r="35" spans="1:3" x14ac:dyDescent="0.4">
      <c r="A35" s="128">
        <v>45697</v>
      </c>
      <c r="B35">
        <v>45834</v>
      </c>
      <c r="C35">
        <v>3000</v>
      </c>
    </row>
    <row r="36" spans="1:3" x14ac:dyDescent="0.4">
      <c r="A36" s="129" t="s">
        <v>121</v>
      </c>
      <c r="B36">
        <v>45834</v>
      </c>
    </row>
    <row r="37" spans="1:3" x14ac:dyDescent="0.4">
      <c r="A37" s="129" t="s">
        <v>123</v>
      </c>
      <c r="C37">
        <v>3000</v>
      </c>
    </row>
    <row r="38" spans="1:3" x14ac:dyDescent="0.4">
      <c r="A38" s="128">
        <v>45699</v>
      </c>
      <c r="C38">
        <v>3</v>
      </c>
    </row>
    <row r="39" spans="1:3" x14ac:dyDescent="0.4">
      <c r="A39" s="129" t="s">
        <v>155</v>
      </c>
      <c r="C39">
        <v>3</v>
      </c>
    </row>
    <row r="40" spans="1:3" x14ac:dyDescent="0.4">
      <c r="A40" s="128">
        <v>45708</v>
      </c>
      <c r="B40">
        <v>4727</v>
      </c>
    </row>
    <row r="41" spans="1:3" x14ac:dyDescent="0.4">
      <c r="A41" s="129" t="s">
        <v>130</v>
      </c>
      <c r="B41">
        <v>1227</v>
      </c>
    </row>
    <row r="42" spans="1:3" x14ac:dyDescent="0.4">
      <c r="A42" s="129" t="s">
        <v>69</v>
      </c>
      <c r="B42">
        <v>3500</v>
      </c>
    </row>
    <row r="43" spans="1:3" x14ac:dyDescent="0.4">
      <c r="A43" s="128">
        <v>45715</v>
      </c>
      <c r="B43">
        <v>2640</v>
      </c>
    </row>
    <row r="44" spans="1:3" x14ac:dyDescent="0.4">
      <c r="A44" s="129" t="s">
        <v>132</v>
      </c>
      <c r="B44">
        <v>2640</v>
      </c>
    </row>
    <row r="45" spans="1:3" x14ac:dyDescent="0.4">
      <c r="A45" s="128">
        <v>45716</v>
      </c>
      <c r="B45">
        <v>14679</v>
      </c>
    </row>
    <row r="46" spans="1:3" x14ac:dyDescent="0.4">
      <c r="A46" s="129" t="s">
        <v>69</v>
      </c>
      <c r="B46">
        <v>9371</v>
      </c>
    </row>
    <row r="47" spans="1:3" x14ac:dyDescent="0.4">
      <c r="A47" s="129" t="s">
        <v>139</v>
      </c>
      <c r="B47">
        <v>5308</v>
      </c>
    </row>
    <row r="48" spans="1:3" x14ac:dyDescent="0.4">
      <c r="A48" s="127" t="s">
        <v>193</v>
      </c>
      <c r="B48">
        <v>53870</v>
      </c>
      <c r="C48">
        <v>218800</v>
      </c>
    </row>
    <row r="49" spans="1:3" x14ac:dyDescent="0.4">
      <c r="A49" s="128">
        <v>45717</v>
      </c>
      <c r="B49">
        <v>660</v>
      </c>
      <c r="C49">
        <v>62000</v>
      </c>
    </row>
    <row r="50" spans="1:3" x14ac:dyDescent="0.4">
      <c r="A50" s="129" t="s">
        <v>130</v>
      </c>
      <c r="B50">
        <v>660</v>
      </c>
    </row>
    <row r="51" spans="1:3" x14ac:dyDescent="0.4">
      <c r="A51" s="129" t="s">
        <v>123</v>
      </c>
      <c r="C51">
        <v>62000</v>
      </c>
    </row>
    <row r="52" spans="1:3" x14ac:dyDescent="0.4">
      <c r="A52" s="128">
        <v>45725</v>
      </c>
      <c r="B52">
        <v>45834</v>
      </c>
    </row>
    <row r="53" spans="1:3" x14ac:dyDescent="0.4">
      <c r="A53" s="129" t="s">
        <v>121</v>
      </c>
      <c r="B53">
        <v>45834</v>
      </c>
    </row>
    <row r="54" spans="1:3" x14ac:dyDescent="0.4">
      <c r="A54" s="128">
        <v>45732</v>
      </c>
      <c r="C54">
        <v>84500</v>
      </c>
    </row>
    <row r="55" spans="1:3" x14ac:dyDescent="0.4">
      <c r="A55" s="129" t="s">
        <v>162</v>
      </c>
      <c r="C55">
        <v>84500</v>
      </c>
    </row>
    <row r="56" spans="1:3" x14ac:dyDescent="0.4">
      <c r="A56" s="128">
        <v>45743</v>
      </c>
      <c r="B56">
        <v>1320</v>
      </c>
    </row>
    <row r="57" spans="1:3" x14ac:dyDescent="0.4">
      <c r="A57" s="129" t="s">
        <v>132</v>
      </c>
      <c r="B57">
        <v>1320</v>
      </c>
    </row>
    <row r="58" spans="1:3" x14ac:dyDescent="0.4">
      <c r="A58" s="128">
        <v>45746</v>
      </c>
      <c r="B58">
        <v>5396</v>
      </c>
      <c r="C58">
        <v>72300</v>
      </c>
    </row>
    <row r="59" spans="1:3" x14ac:dyDescent="0.4">
      <c r="A59" s="129" t="s">
        <v>123</v>
      </c>
      <c r="C59">
        <v>72300</v>
      </c>
    </row>
    <row r="60" spans="1:3" x14ac:dyDescent="0.4">
      <c r="A60" s="129" t="s">
        <v>139</v>
      </c>
      <c r="B60">
        <v>5396</v>
      </c>
    </row>
    <row r="61" spans="1:3" x14ac:dyDescent="0.4">
      <c r="A61" s="128">
        <v>45747</v>
      </c>
      <c r="B61">
        <v>660</v>
      </c>
    </row>
    <row r="62" spans="1:3" x14ac:dyDescent="0.4">
      <c r="A62" s="129" t="s">
        <v>130</v>
      </c>
      <c r="B62">
        <v>660</v>
      </c>
    </row>
    <row r="63" spans="1:3" x14ac:dyDescent="0.4">
      <c r="A63" s="98" t="s">
        <v>180</v>
      </c>
      <c r="B63">
        <v>421940</v>
      </c>
      <c r="C63">
        <v>867194</v>
      </c>
    </row>
    <row r="64" spans="1:3" x14ac:dyDescent="0.4">
      <c r="A64" s="127" t="s">
        <v>194</v>
      </c>
      <c r="B64">
        <v>52251</v>
      </c>
      <c r="C64">
        <v>757594</v>
      </c>
    </row>
    <row r="65" spans="1:3" x14ac:dyDescent="0.4">
      <c r="A65" s="128">
        <v>45988</v>
      </c>
      <c r="C65">
        <v>757594</v>
      </c>
    </row>
    <row r="66" spans="1:3" x14ac:dyDescent="0.4">
      <c r="A66" s="129" t="s">
        <v>196</v>
      </c>
      <c r="C66">
        <v>757594</v>
      </c>
    </row>
    <row r="67" spans="1:3" x14ac:dyDescent="0.4">
      <c r="A67" s="128">
        <v>45989</v>
      </c>
      <c r="B67">
        <v>47154</v>
      </c>
    </row>
    <row r="68" spans="1:3" x14ac:dyDescent="0.4">
      <c r="A68" s="129" t="s">
        <v>132</v>
      </c>
      <c r="B68">
        <v>1320</v>
      </c>
    </row>
    <row r="69" spans="1:3" x14ac:dyDescent="0.4">
      <c r="A69" s="129" t="s">
        <v>121</v>
      </c>
      <c r="B69">
        <v>45834</v>
      </c>
    </row>
    <row r="70" spans="1:3" x14ac:dyDescent="0.4">
      <c r="A70" s="128">
        <v>45991</v>
      </c>
      <c r="B70">
        <v>5097</v>
      </c>
    </row>
    <row r="71" spans="1:3" x14ac:dyDescent="0.4">
      <c r="A71" s="129" t="s">
        <v>139</v>
      </c>
      <c r="B71">
        <v>5097</v>
      </c>
    </row>
    <row r="72" spans="1:3" x14ac:dyDescent="0.4">
      <c r="A72" s="127" t="s">
        <v>195</v>
      </c>
      <c r="B72">
        <v>369689</v>
      </c>
      <c r="C72">
        <v>109600</v>
      </c>
    </row>
    <row r="73" spans="1:3" x14ac:dyDescent="0.4">
      <c r="A73" s="128">
        <v>45993</v>
      </c>
      <c r="B73">
        <v>660</v>
      </c>
      <c r="C73">
        <v>52400</v>
      </c>
    </row>
    <row r="74" spans="1:3" x14ac:dyDescent="0.4">
      <c r="A74" s="129" t="s">
        <v>130</v>
      </c>
      <c r="B74">
        <v>660</v>
      </c>
    </row>
    <row r="75" spans="1:3" x14ac:dyDescent="0.4">
      <c r="A75" s="129" t="s">
        <v>197</v>
      </c>
      <c r="C75">
        <v>52400</v>
      </c>
    </row>
    <row r="76" spans="1:3" x14ac:dyDescent="0.4">
      <c r="A76" s="128">
        <v>45999</v>
      </c>
      <c r="B76">
        <v>45834</v>
      </c>
    </row>
    <row r="77" spans="1:3" x14ac:dyDescent="0.4">
      <c r="A77" s="129" t="s">
        <v>121</v>
      </c>
      <c r="B77">
        <v>45834</v>
      </c>
    </row>
    <row r="78" spans="1:3" x14ac:dyDescent="0.4">
      <c r="A78" s="128">
        <v>46006</v>
      </c>
      <c r="B78">
        <v>289366</v>
      </c>
    </row>
    <row r="79" spans="1:3" x14ac:dyDescent="0.4">
      <c r="A79" s="129" t="s">
        <v>130</v>
      </c>
      <c r="B79">
        <v>4466</v>
      </c>
    </row>
    <row r="80" spans="1:3" x14ac:dyDescent="0.4">
      <c r="A80" s="129" t="s">
        <v>143</v>
      </c>
      <c r="B80">
        <v>284900</v>
      </c>
    </row>
    <row r="81" spans="1:3" x14ac:dyDescent="0.4">
      <c r="A81" s="128">
        <v>46007</v>
      </c>
      <c r="B81">
        <v>24926</v>
      </c>
    </row>
    <row r="82" spans="1:3" x14ac:dyDescent="0.4">
      <c r="A82" s="129" t="s">
        <v>69</v>
      </c>
      <c r="B82">
        <v>21258</v>
      </c>
    </row>
    <row r="83" spans="1:3" x14ac:dyDescent="0.4">
      <c r="A83" s="129" t="s">
        <v>126</v>
      </c>
      <c r="B83">
        <v>3668</v>
      </c>
    </row>
    <row r="84" spans="1:3" x14ac:dyDescent="0.4">
      <c r="A84" s="128">
        <v>46020</v>
      </c>
      <c r="B84">
        <v>8903</v>
      </c>
      <c r="C84">
        <v>57200</v>
      </c>
    </row>
    <row r="85" spans="1:3" x14ac:dyDescent="0.4">
      <c r="A85" s="129" t="s">
        <v>130</v>
      </c>
      <c r="B85">
        <v>2233</v>
      </c>
    </row>
    <row r="86" spans="1:3" x14ac:dyDescent="0.4">
      <c r="A86" s="129" t="s">
        <v>123</v>
      </c>
      <c r="C86">
        <v>57200</v>
      </c>
    </row>
    <row r="87" spans="1:3" x14ac:dyDescent="0.4">
      <c r="A87" s="129" t="s">
        <v>69</v>
      </c>
      <c r="B87">
        <v>6670</v>
      </c>
    </row>
    <row r="88" spans="1:3" x14ac:dyDescent="0.4">
      <c r="A88" s="125" t="s">
        <v>173</v>
      </c>
      <c r="B88">
        <v>1273008</v>
      </c>
      <c r="C88">
        <v>2294394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D691-35E7-4926-AA8A-FE378663A0E9}">
  <dimension ref="B1:I56"/>
  <sheetViews>
    <sheetView topLeftCell="A40" workbookViewId="0">
      <selection activeCell="A18" sqref="A18"/>
    </sheetView>
  </sheetViews>
  <sheetFormatPr defaultRowHeight="18.75" x14ac:dyDescent="0.4"/>
  <cols>
    <col min="2" max="2" width="9.25" bestFit="1" customWidth="1"/>
    <col min="3" max="3" width="27" customWidth="1"/>
    <col min="4" max="4" width="13.25" customWidth="1"/>
    <col min="5" max="5" width="12.625" customWidth="1"/>
    <col min="6" max="6" width="12.375" customWidth="1"/>
    <col min="8" max="8" width="13.625" customWidth="1"/>
    <col min="9" max="9" width="17.25" customWidth="1"/>
  </cols>
  <sheetData>
    <row r="1" spans="2:9" ht="19.5" thickBot="1" x14ac:dyDescent="0.45"/>
    <row r="2" spans="2:9" ht="19.5" thickBot="1" x14ac:dyDescent="0.45">
      <c r="B2" s="84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102" t="s">
        <v>90</v>
      </c>
      <c r="I2" s="85" t="s">
        <v>120</v>
      </c>
    </row>
    <row r="3" spans="2:9" x14ac:dyDescent="0.4">
      <c r="B3" s="122">
        <v>45988</v>
      </c>
      <c r="C3" s="65" t="s">
        <v>6</v>
      </c>
      <c r="D3" s="65"/>
      <c r="E3" s="65">
        <v>757594</v>
      </c>
      <c r="F3" s="65">
        <v>757594</v>
      </c>
      <c r="G3" s="65">
        <v>55</v>
      </c>
      <c r="H3" s="64">
        <v>757594</v>
      </c>
      <c r="I3" s="101" t="s">
        <v>88</v>
      </c>
    </row>
    <row r="4" spans="2:9" x14ac:dyDescent="0.4">
      <c r="B4" s="123">
        <v>45989</v>
      </c>
      <c r="C4" s="17" t="s">
        <v>7</v>
      </c>
      <c r="D4" s="17">
        <v>45834</v>
      </c>
      <c r="E4" s="17"/>
      <c r="F4" s="17">
        <v>711760</v>
      </c>
      <c r="G4" s="17">
        <v>1</v>
      </c>
      <c r="H4" s="61">
        <v>711760</v>
      </c>
      <c r="I4" s="99" t="s">
        <v>165</v>
      </c>
    </row>
    <row r="5" spans="2:9" x14ac:dyDescent="0.4">
      <c r="B5" s="123">
        <v>45989</v>
      </c>
      <c r="C5" s="17" t="s">
        <v>132</v>
      </c>
      <c r="D5" s="17">
        <v>1320</v>
      </c>
      <c r="E5" s="17"/>
      <c r="F5" s="17">
        <v>710440</v>
      </c>
      <c r="G5" s="17">
        <v>9</v>
      </c>
      <c r="H5" s="61">
        <v>710440</v>
      </c>
      <c r="I5" s="99" t="s">
        <v>132</v>
      </c>
    </row>
    <row r="6" spans="2:9" x14ac:dyDescent="0.4">
      <c r="B6" s="123">
        <v>45991</v>
      </c>
      <c r="C6" s="17" t="s">
        <v>13</v>
      </c>
      <c r="D6" s="17">
        <v>5097</v>
      </c>
      <c r="E6" s="17"/>
      <c r="F6" s="17">
        <v>705343</v>
      </c>
      <c r="G6" s="17">
        <v>7</v>
      </c>
      <c r="H6" s="61"/>
      <c r="I6" s="99" t="s">
        <v>139</v>
      </c>
    </row>
    <row r="7" spans="2:9" x14ac:dyDescent="0.4">
      <c r="B7" s="123">
        <v>45993</v>
      </c>
      <c r="C7" s="17" t="s">
        <v>16</v>
      </c>
      <c r="D7" s="17"/>
      <c r="E7" s="17">
        <v>52400</v>
      </c>
      <c r="F7" s="17">
        <v>757743</v>
      </c>
      <c r="G7" s="17">
        <v>51</v>
      </c>
      <c r="H7" s="61"/>
      <c r="I7" s="99" t="s">
        <v>169</v>
      </c>
    </row>
    <row r="8" spans="2:9" x14ac:dyDescent="0.4">
      <c r="B8" s="123">
        <v>45993</v>
      </c>
      <c r="C8" s="17" t="s">
        <v>59</v>
      </c>
      <c r="D8" s="17">
        <v>660</v>
      </c>
      <c r="E8" s="17"/>
      <c r="F8" s="17">
        <v>757083</v>
      </c>
      <c r="G8" s="17">
        <v>8</v>
      </c>
      <c r="H8" s="61"/>
      <c r="I8" s="99" t="s">
        <v>130</v>
      </c>
    </row>
    <row r="9" spans="2:9" x14ac:dyDescent="0.4">
      <c r="B9" s="123">
        <v>45999</v>
      </c>
      <c r="C9" s="17" t="s">
        <v>20</v>
      </c>
      <c r="D9" s="17">
        <v>45834</v>
      </c>
      <c r="E9" s="17"/>
      <c r="F9" s="17">
        <v>711249</v>
      </c>
      <c r="G9" s="17">
        <v>1</v>
      </c>
      <c r="H9" s="61"/>
      <c r="I9" s="99" t="s">
        <v>165</v>
      </c>
    </row>
    <row r="10" spans="2:9" x14ac:dyDescent="0.4">
      <c r="B10" s="123">
        <v>46006</v>
      </c>
      <c r="C10" s="17" t="s">
        <v>60</v>
      </c>
      <c r="D10" s="17">
        <v>91520</v>
      </c>
      <c r="E10" s="17"/>
      <c r="F10" s="17">
        <v>619729</v>
      </c>
      <c r="G10" s="17">
        <v>10</v>
      </c>
      <c r="H10" s="61"/>
      <c r="I10" s="99" t="s">
        <v>143</v>
      </c>
    </row>
    <row r="11" spans="2:9" x14ac:dyDescent="0.4">
      <c r="B11" s="123">
        <v>46006</v>
      </c>
      <c r="C11" s="17" t="s">
        <v>62</v>
      </c>
      <c r="D11" s="17">
        <v>880</v>
      </c>
      <c r="E11" s="17"/>
      <c r="F11" s="17">
        <v>618849</v>
      </c>
      <c r="G11" s="17">
        <v>10</v>
      </c>
      <c r="H11" s="61"/>
      <c r="I11" s="99" t="s">
        <v>143</v>
      </c>
    </row>
    <row r="12" spans="2:9" x14ac:dyDescent="0.4">
      <c r="B12" s="123">
        <v>46006</v>
      </c>
      <c r="C12" s="17" t="s">
        <v>63</v>
      </c>
      <c r="D12" s="17">
        <v>4466</v>
      </c>
      <c r="E12" s="17"/>
      <c r="F12" s="17">
        <v>614383</v>
      </c>
      <c r="G12" s="17">
        <v>8</v>
      </c>
      <c r="H12" s="61"/>
      <c r="I12" s="99" t="s">
        <v>130</v>
      </c>
    </row>
    <row r="13" spans="2:9" x14ac:dyDescent="0.4">
      <c r="B13" s="123">
        <v>46006</v>
      </c>
      <c r="C13" s="17" t="s">
        <v>64</v>
      </c>
      <c r="D13" s="17">
        <v>192500</v>
      </c>
      <c r="E13" s="17"/>
      <c r="F13" s="17">
        <v>421883</v>
      </c>
      <c r="G13" s="17">
        <v>10</v>
      </c>
      <c r="H13" s="61"/>
      <c r="I13" s="99" t="s">
        <v>143</v>
      </c>
    </row>
    <row r="14" spans="2:9" x14ac:dyDescent="0.4">
      <c r="B14" s="123">
        <v>46007</v>
      </c>
      <c r="C14" s="17" t="s">
        <v>65</v>
      </c>
      <c r="D14" s="17">
        <v>14207</v>
      </c>
      <c r="E14" s="17"/>
      <c r="F14" s="17">
        <v>407676</v>
      </c>
      <c r="G14" s="17">
        <v>5</v>
      </c>
      <c r="H14" s="61"/>
      <c r="I14" s="99" t="s">
        <v>69</v>
      </c>
    </row>
    <row r="15" spans="2:9" x14ac:dyDescent="0.4">
      <c r="B15" s="123">
        <v>46007</v>
      </c>
      <c r="C15" s="17" t="s">
        <v>66</v>
      </c>
      <c r="D15" s="17">
        <v>1376</v>
      </c>
      <c r="E15" s="17"/>
      <c r="F15" s="17">
        <v>406300</v>
      </c>
      <c r="G15" s="17">
        <v>5</v>
      </c>
      <c r="H15" s="61"/>
      <c r="I15" s="99" t="s">
        <v>69</v>
      </c>
    </row>
    <row r="16" spans="2:9" x14ac:dyDescent="0.4">
      <c r="B16" s="123">
        <v>46007</v>
      </c>
      <c r="C16" s="17" t="s">
        <v>66</v>
      </c>
      <c r="D16" s="17">
        <v>1836</v>
      </c>
      <c r="E16" s="17"/>
      <c r="F16" s="17">
        <v>404464</v>
      </c>
      <c r="G16" s="17">
        <v>5</v>
      </c>
      <c r="H16" s="61"/>
      <c r="I16" s="99" t="s">
        <v>69</v>
      </c>
    </row>
    <row r="17" spans="2:9" x14ac:dyDescent="0.4">
      <c r="B17" s="123">
        <v>46007</v>
      </c>
      <c r="C17" s="17" t="s">
        <v>66</v>
      </c>
      <c r="D17" s="17">
        <v>910</v>
      </c>
      <c r="E17" s="17"/>
      <c r="F17" s="17">
        <v>403554</v>
      </c>
      <c r="G17" s="17">
        <v>5</v>
      </c>
      <c r="H17" s="61"/>
      <c r="I17" s="99" t="s">
        <v>69</v>
      </c>
    </row>
    <row r="18" spans="2:9" x14ac:dyDescent="0.4">
      <c r="B18" s="123">
        <v>46007</v>
      </c>
      <c r="C18" s="17" t="s">
        <v>80</v>
      </c>
      <c r="D18" s="17">
        <v>3668</v>
      </c>
      <c r="E18" s="17"/>
      <c r="F18" s="17">
        <v>399886</v>
      </c>
      <c r="G18" s="17">
        <v>6</v>
      </c>
      <c r="H18" s="61"/>
      <c r="I18" s="99" t="s">
        <v>126</v>
      </c>
    </row>
    <row r="19" spans="2:9" x14ac:dyDescent="0.4">
      <c r="B19" s="123">
        <v>46007</v>
      </c>
      <c r="C19" s="17" t="s">
        <v>67</v>
      </c>
      <c r="D19" s="17">
        <v>2929</v>
      </c>
      <c r="E19" s="17"/>
      <c r="F19" s="17">
        <v>396957</v>
      </c>
      <c r="G19" s="17">
        <v>5</v>
      </c>
      <c r="H19" s="61"/>
      <c r="I19" s="99" t="s">
        <v>69</v>
      </c>
    </row>
    <row r="20" spans="2:9" x14ac:dyDescent="0.4">
      <c r="B20" s="123">
        <v>45715</v>
      </c>
      <c r="C20" s="17" t="s">
        <v>132</v>
      </c>
      <c r="D20" s="17">
        <v>1320</v>
      </c>
      <c r="E20" s="17"/>
      <c r="F20" s="17">
        <v>395637</v>
      </c>
      <c r="G20" s="17">
        <v>9</v>
      </c>
      <c r="H20" s="61"/>
      <c r="I20" s="99" t="s">
        <v>132</v>
      </c>
    </row>
    <row r="21" spans="2:9" x14ac:dyDescent="0.4">
      <c r="B21" s="123">
        <v>46020</v>
      </c>
      <c r="C21" s="17" t="s">
        <v>68</v>
      </c>
      <c r="D21" s="17">
        <v>6670</v>
      </c>
      <c r="E21" s="17"/>
      <c r="F21" s="17">
        <v>388967</v>
      </c>
      <c r="G21" s="17">
        <v>5</v>
      </c>
      <c r="H21" s="61"/>
      <c r="I21" s="99" t="s">
        <v>69</v>
      </c>
    </row>
    <row r="22" spans="2:9" x14ac:dyDescent="0.4">
      <c r="B22" s="123">
        <v>46020</v>
      </c>
      <c r="C22" s="17" t="s">
        <v>81</v>
      </c>
      <c r="D22" s="17">
        <v>1573</v>
      </c>
      <c r="E22" s="17"/>
      <c r="F22" s="17">
        <v>387394</v>
      </c>
      <c r="G22" s="17">
        <v>8</v>
      </c>
      <c r="H22" s="61"/>
      <c r="I22" s="99" t="s">
        <v>130</v>
      </c>
    </row>
    <row r="23" spans="2:9" x14ac:dyDescent="0.4">
      <c r="B23" s="123">
        <v>46020</v>
      </c>
      <c r="C23" s="17" t="s">
        <v>28</v>
      </c>
      <c r="D23" s="17"/>
      <c r="E23" s="17">
        <v>57200</v>
      </c>
      <c r="F23" s="17">
        <v>444594</v>
      </c>
      <c r="G23" s="17">
        <v>51</v>
      </c>
      <c r="H23" s="61"/>
      <c r="I23" s="99" t="s">
        <v>123</v>
      </c>
    </row>
    <row r="24" spans="2:9" x14ac:dyDescent="0.4">
      <c r="B24" s="123">
        <v>46020</v>
      </c>
      <c r="C24" s="17" t="s">
        <v>77</v>
      </c>
      <c r="D24" s="17">
        <v>660</v>
      </c>
      <c r="E24" s="17"/>
      <c r="F24" s="17">
        <v>443934</v>
      </c>
      <c r="G24" s="17">
        <v>8</v>
      </c>
      <c r="H24" s="61"/>
      <c r="I24" s="99" t="s">
        <v>130</v>
      </c>
    </row>
    <row r="25" spans="2:9" x14ac:dyDescent="0.4">
      <c r="B25" s="123">
        <v>45661</v>
      </c>
      <c r="C25" s="17" t="s">
        <v>13</v>
      </c>
      <c r="D25" s="17">
        <v>5185</v>
      </c>
      <c r="E25" s="17"/>
      <c r="F25" s="17">
        <v>438749</v>
      </c>
      <c r="G25" s="17">
        <v>7</v>
      </c>
      <c r="H25" s="61"/>
      <c r="I25" s="99" t="s">
        <v>139</v>
      </c>
    </row>
    <row r="26" spans="2:9" x14ac:dyDescent="0.4">
      <c r="B26" s="123">
        <v>45668</v>
      </c>
      <c r="C26" s="17" t="s">
        <v>31</v>
      </c>
      <c r="D26" s="17">
        <v>5834</v>
      </c>
      <c r="E26" s="17"/>
      <c r="F26" s="17">
        <v>432915</v>
      </c>
      <c r="G26" s="17">
        <v>5</v>
      </c>
      <c r="H26" s="61"/>
      <c r="I26" s="99" t="s">
        <v>69</v>
      </c>
    </row>
    <row r="27" spans="2:9" x14ac:dyDescent="0.4">
      <c r="B27" s="123">
        <v>45668</v>
      </c>
      <c r="C27" s="17" t="s">
        <v>79</v>
      </c>
      <c r="D27" s="17">
        <v>550</v>
      </c>
      <c r="E27" s="17"/>
      <c r="F27" s="17">
        <v>432365</v>
      </c>
      <c r="G27" s="17">
        <v>5</v>
      </c>
      <c r="H27" s="61"/>
      <c r="I27" s="99" t="s">
        <v>69</v>
      </c>
    </row>
    <row r="28" spans="2:9" x14ac:dyDescent="0.4">
      <c r="B28" s="123">
        <v>45675</v>
      </c>
      <c r="C28" s="17" t="s">
        <v>11</v>
      </c>
      <c r="D28" s="17">
        <v>45834</v>
      </c>
      <c r="E28" s="17"/>
      <c r="F28" s="17">
        <v>386531</v>
      </c>
      <c r="G28" s="17">
        <v>1</v>
      </c>
      <c r="H28" s="61"/>
      <c r="I28" s="99" t="s">
        <v>165</v>
      </c>
    </row>
    <row r="29" spans="2:9" x14ac:dyDescent="0.4">
      <c r="B29" s="123">
        <v>45669</v>
      </c>
      <c r="C29" s="17" t="s">
        <v>78</v>
      </c>
      <c r="D29" s="17">
        <v>7680</v>
      </c>
      <c r="E29" s="17"/>
      <c r="F29" s="17">
        <v>378851</v>
      </c>
      <c r="G29" s="17">
        <v>5</v>
      </c>
      <c r="H29" s="61"/>
      <c r="I29" s="99" t="s">
        <v>69</v>
      </c>
    </row>
    <row r="30" spans="2:9" x14ac:dyDescent="0.4">
      <c r="B30" s="123">
        <v>45669</v>
      </c>
      <c r="C30" s="17" t="s">
        <v>33</v>
      </c>
      <c r="D30" s="17">
        <v>9629</v>
      </c>
      <c r="E30" s="17"/>
      <c r="F30" s="17">
        <v>369222</v>
      </c>
      <c r="G30" s="17">
        <v>5</v>
      </c>
      <c r="H30" s="61"/>
      <c r="I30" s="99" t="s">
        <v>69</v>
      </c>
    </row>
    <row r="31" spans="2:9" x14ac:dyDescent="0.4">
      <c r="B31" s="123">
        <v>45669</v>
      </c>
      <c r="C31" s="17" t="s">
        <v>34</v>
      </c>
      <c r="D31" s="17">
        <v>660</v>
      </c>
      <c r="E31" s="17"/>
      <c r="F31" s="17">
        <v>368562</v>
      </c>
      <c r="G31" s="17">
        <v>8</v>
      </c>
      <c r="H31" s="61"/>
      <c r="I31" s="99" t="s">
        <v>130</v>
      </c>
    </row>
    <row r="32" spans="2:9" x14ac:dyDescent="0.4">
      <c r="B32" s="123">
        <v>45684</v>
      </c>
      <c r="C32" s="17" t="s">
        <v>36</v>
      </c>
      <c r="D32" s="17">
        <v>1320</v>
      </c>
      <c r="E32" s="17"/>
      <c r="F32" s="17">
        <v>367242</v>
      </c>
      <c r="G32" s="17">
        <v>9</v>
      </c>
      <c r="H32" s="61"/>
      <c r="I32" s="99" t="s">
        <v>132</v>
      </c>
    </row>
    <row r="33" spans="2:9" x14ac:dyDescent="0.4">
      <c r="B33" s="123">
        <v>45688</v>
      </c>
      <c r="C33" s="17" t="s">
        <v>38</v>
      </c>
      <c r="D33" s="17">
        <v>5203</v>
      </c>
      <c r="E33" s="17"/>
      <c r="F33" s="17">
        <v>362039</v>
      </c>
      <c r="G33" s="17">
        <v>7</v>
      </c>
      <c r="H33" s="61"/>
      <c r="I33" s="99" t="s">
        <v>139</v>
      </c>
    </row>
    <row r="34" spans="2:9" x14ac:dyDescent="0.4">
      <c r="B34" s="123">
        <v>45687</v>
      </c>
      <c r="C34" s="17" t="s">
        <v>69</v>
      </c>
      <c r="D34" s="17">
        <v>2318</v>
      </c>
      <c r="E34" s="17"/>
      <c r="F34" s="17">
        <v>359721</v>
      </c>
      <c r="G34" s="17">
        <v>5</v>
      </c>
      <c r="H34" s="61"/>
      <c r="I34" s="99" t="s">
        <v>69</v>
      </c>
    </row>
    <row r="35" spans="2:9" x14ac:dyDescent="0.4">
      <c r="B35" s="123">
        <v>45690</v>
      </c>
      <c r="C35" s="17" t="s">
        <v>40</v>
      </c>
      <c r="D35" s="17"/>
      <c r="E35" s="17">
        <v>54700</v>
      </c>
      <c r="F35" s="17">
        <v>414421</v>
      </c>
      <c r="G35" s="17">
        <v>51</v>
      </c>
      <c r="H35" s="61"/>
      <c r="I35" s="99" t="s">
        <v>123</v>
      </c>
    </row>
    <row r="36" spans="2:9" x14ac:dyDescent="0.4">
      <c r="B36" s="123">
        <v>45690</v>
      </c>
      <c r="C36" s="17" t="s">
        <v>70</v>
      </c>
      <c r="D36" s="17">
        <v>660</v>
      </c>
      <c r="E36" s="17"/>
      <c r="F36" s="17">
        <v>413761</v>
      </c>
      <c r="G36" s="17">
        <v>8</v>
      </c>
      <c r="H36" s="61"/>
      <c r="I36" s="99" t="s">
        <v>130</v>
      </c>
    </row>
    <row r="37" spans="2:9" x14ac:dyDescent="0.4">
      <c r="B37" s="123">
        <v>45690</v>
      </c>
      <c r="C37" s="17" t="s">
        <v>41</v>
      </c>
      <c r="D37" s="17">
        <v>7941</v>
      </c>
      <c r="E37" s="17"/>
      <c r="F37" s="17">
        <v>405820</v>
      </c>
      <c r="G37" s="17">
        <v>5</v>
      </c>
      <c r="H37" s="61"/>
      <c r="I37" s="99" t="s">
        <v>69</v>
      </c>
    </row>
    <row r="38" spans="2:9" x14ac:dyDescent="0.4">
      <c r="B38" s="123">
        <v>45716</v>
      </c>
      <c r="C38" s="17" t="s">
        <v>82</v>
      </c>
      <c r="D38" s="17">
        <v>7400</v>
      </c>
      <c r="E38" s="17"/>
      <c r="F38" s="17">
        <v>398420</v>
      </c>
      <c r="G38" s="17">
        <v>5</v>
      </c>
      <c r="H38" s="61"/>
      <c r="I38" s="99" t="s">
        <v>69</v>
      </c>
    </row>
    <row r="39" spans="2:9" x14ac:dyDescent="0.4">
      <c r="B39" s="123">
        <v>45697</v>
      </c>
      <c r="C39" s="17" t="s">
        <v>43</v>
      </c>
      <c r="D39" s="17"/>
      <c r="E39" s="17">
        <v>3000</v>
      </c>
      <c r="F39" s="17">
        <v>401420</v>
      </c>
      <c r="G39" s="17">
        <v>51</v>
      </c>
      <c r="H39" s="61"/>
      <c r="I39" s="99" t="s">
        <v>123</v>
      </c>
    </row>
    <row r="40" spans="2:9" x14ac:dyDescent="0.4">
      <c r="B40" s="123">
        <v>45697</v>
      </c>
      <c r="C40" s="17" t="s">
        <v>11</v>
      </c>
      <c r="D40" s="17">
        <v>45834</v>
      </c>
      <c r="E40" s="17"/>
      <c r="F40" s="17">
        <v>355586</v>
      </c>
      <c r="G40" s="17">
        <v>1</v>
      </c>
      <c r="H40" s="61"/>
      <c r="I40" s="99" t="s">
        <v>165</v>
      </c>
    </row>
    <row r="41" spans="2:9" x14ac:dyDescent="0.4">
      <c r="B41" s="123">
        <v>45699</v>
      </c>
      <c r="C41" s="17" t="s">
        <v>71</v>
      </c>
      <c r="D41" s="17"/>
      <c r="E41" s="17">
        <v>3</v>
      </c>
      <c r="F41" s="17">
        <v>355589</v>
      </c>
      <c r="G41" s="17">
        <v>53</v>
      </c>
      <c r="H41" s="61"/>
      <c r="I41" s="99" t="s">
        <v>155</v>
      </c>
    </row>
    <row r="42" spans="2:9" x14ac:dyDescent="0.4">
      <c r="B42" s="123">
        <v>45708</v>
      </c>
      <c r="C42" s="17" t="s">
        <v>72</v>
      </c>
      <c r="D42" s="17">
        <v>3500</v>
      </c>
      <c r="E42" s="17"/>
      <c r="F42" s="17">
        <v>352089</v>
      </c>
      <c r="G42" s="17">
        <v>5</v>
      </c>
      <c r="H42" s="61"/>
      <c r="I42" s="99" t="s">
        <v>69</v>
      </c>
    </row>
    <row r="43" spans="2:9" x14ac:dyDescent="0.4">
      <c r="B43" s="123">
        <v>45708</v>
      </c>
      <c r="C43" s="17" t="s">
        <v>73</v>
      </c>
      <c r="D43" s="17">
        <v>1227</v>
      </c>
      <c r="E43" s="17"/>
      <c r="F43" s="17">
        <v>350862</v>
      </c>
      <c r="G43" s="17">
        <v>8</v>
      </c>
      <c r="H43" s="61"/>
      <c r="I43" s="99" t="s">
        <v>130</v>
      </c>
    </row>
    <row r="44" spans="2:9" x14ac:dyDescent="0.4">
      <c r="B44" s="123">
        <v>45715</v>
      </c>
      <c r="C44" s="17" t="s">
        <v>47</v>
      </c>
      <c r="D44" s="17">
        <v>1320</v>
      </c>
      <c r="E44" s="17"/>
      <c r="F44" s="17">
        <v>349542</v>
      </c>
      <c r="G44" s="17">
        <v>9</v>
      </c>
      <c r="H44" s="61"/>
      <c r="I44" s="99" t="s">
        <v>132</v>
      </c>
    </row>
    <row r="45" spans="2:9" x14ac:dyDescent="0.4">
      <c r="B45" s="123">
        <v>45716</v>
      </c>
      <c r="C45" s="17" t="s">
        <v>49</v>
      </c>
      <c r="D45" s="17">
        <v>5308</v>
      </c>
      <c r="E45" s="17"/>
      <c r="F45" s="17">
        <v>344234</v>
      </c>
      <c r="G45" s="17">
        <v>7</v>
      </c>
      <c r="H45" s="61"/>
      <c r="I45" s="99" t="s">
        <v>139</v>
      </c>
    </row>
    <row r="46" spans="2:9" x14ac:dyDescent="0.4">
      <c r="B46" s="123">
        <v>45716</v>
      </c>
      <c r="C46" s="17" t="s">
        <v>21</v>
      </c>
      <c r="D46" s="17">
        <v>1971</v>
      </c>
      <c r="E46" s="17"/>
      <c r="F46" s="17">
        <v>342263</v>
      </c>
      <c r="G46" s="17">
        <v>5</v>
      </c>
      <c r="H46" s="61"/>
      <c r="I46" s="99" t="s">
        <v>69</v>
      </c>
    </row>
    <row r="47" spans="2:9" x14ac:dyDescent="0.4">
      <c r="B47" s="123">
        <v>45717</v>
      </c>
      <c r="C47" s="17" t="s">
        <v>51</v>
      </c>
      <c r="D47" s="17"/>
      <c r="E47" s="17">
        <v>62000</v>
      </c>
      <c r="F47" s="17">
        <v>404263</v>
      </c>
      <c r="G47" s="17">
        <v>51</v>
      </c>
      <c r="H47" s="61"/>
      <c r="I47" s="99" t="s">
        <v>123</v>
      </c>
    </row>
    <row r="48" spans="2:9" x14ac:dyDescent="0.4">
      <c r="B48" s="123">
        <v>38</v>
      </c>
      <c r="C48" s="17" t="s">
        <v>74</v>
      </c>
      <c r="D48" s="17"/>
      <c r="E48" s="17">
        <v>3500</v>
      </c>
      <c r="F48" s="17">
        <v>407763</v>
      </c>
      <c r="G48" s="17">
        <v>51</v>
      </c>
      <c r="H48" s="61"/>
      <c r="I48" s="99" t="s">
        <v>123</v>
      </c>
    </row>
    <row r="49" spans="2:9" x14ac:dyDescent="0.4">
      <c r="B49" s="123">
        <v>45717</v>
      </c>
      <c r="C49" s="17" t="s">
        <v>75</v>
      </c>
      <c r="D49" s="17">
        <v>660</v>
      </c>
      <c r="E49" s="17"/>
      <c r="F49" s="17">
        <v>407103</v>
      </c>
      <c r="G49" s="17">
        <v>8</v>
      </c>
      <c r="H49" s="61"/>
      <c r="I49" s="99" t="s">
        <v>130</v>
      </c>
    </row>
    <row r="50" spans="2:9" x14ac:dyDescent="0.4">
      <c r="B50" s="123">
        <v>45725</v>
      </c>
      <c r="C50" s="17" t="s">
        <v>11</v>
      </c>
      <c r="D50" s="17">
        <v>45834</v>
      </c>
      <c r="E50" s="17"/>
      <c r="F50" s="17">
        <v>361269</v>
      </c>
      <c r="G50" s="17">
        <v>1</v>
      </c>
      <c r="H50" s="61"/>
      <c r="I50" s="99" t="s">
        <v>165</v>
      </c>
    </row>
    <row r="51" spans="2:9" x14ac:dyDescent="0.4">
      <c r="B51" s="123">
        <v>45732</v>
      </c>
      <c r="C51" s="106" t="s">
        <v>76</v>
      </c>
      <c r="D51" s="17"/>
      <c r="E51" s="17">
        <v>84500</v>
      </c>
      <c r="F51" s="17">
        <v>445769</v>
      </c>
      <c r="G51" s="17">
        <v>54</v>
      </c>
      <c r="H51" s="61"/>
      <c r="I51" s="99" t="s">
        <v>162</v>
      </c>
    </row>
    <row r="52" spans="2:9" x14ac:dyDescent="0.4">
      <c r="B52" s="123">
        <v>45743</v>
      </c>
      <c r="C52" s="17" t="s">
        <v>55</v>
      </c>
      <c r="D52" s="17">
        <v>1320</v>
      </c>
      <c r="E52" s="17"/>
      <c r="F52" s="17">
        <v>444449</v>
      </c>
      <c r="G52" s="17">
        <v>9</v>
      </c>
      <c r="H52" s="61"/>
      <c r="I52" s="99" t="s">
        <v>132</v>
      </c>
    </row>
    <row r="53" spans="2:9" x14ac:dyDescent="0.4">
      <c r="B53" s="123">
        <v>45746</v>
      </c>
      <c r="C53" s="17" t="s">
        <v>57</v>
      </c>
      <c r="D53" s="17">
        <v>5396</v>
      </c>
      <c r="E53" s="17"/>
      <c r="F53" s="17">
        <v>439053</v>
      </c>
      <c r="G53" s="17">
        <v>7</v>
      </c>
      <c r="H53" s="61"/>
      <c r="I53" s="99" t="s">
        <v>139</v>
      </c>
    </row>
    <row r="54" spans="2:9" x14ac:dyDescent="0.4">
      <c r="B54" s="123">
        <v>45746</v>
      </c>
      <c r="C54" s="17" t="s">
        <v>58</v>
      </c>
      <c r="D54" s="17"/>
      <c r="E54" s="17">
        <v>72300</v>
      </c>
      <c r="F54" s="17">
        <v>511353</v>
      </c>
      <c r="G54" s="17">
        <v>51</v>
      </c>
      <c r="H54" s="61"/>
      <c r="I54" s="99" t="s">
        <v>123</v>
      </c>
    </row>
    <row r="55" spans="2:9" x14ac:dyDescent="0.4">
      <c r="B55" s="123">
        <v>45747</v>
      </c>
      <c r="C55" s="17" t="s">
        <v>77</v>
      </c>
      <c r="D55" s="17">
        <v>660</v>
      </c>
      <c r="E55" s="17"/>
      <c r="F55" s="17">
        <v>510693</v>
      </c>
      <c r="G55" s="17">
        <v>8</v>
      </c>
      <c r="H55" s="61"/>
      <c r="I55" s="99" t="s">
        <v>130</v>
      </c>
    </row>
    <row r="56" spans="2:9" ht="19.5" thickBot="1" x14ac:dyDescent="0.45">
      <c r="B56" s="97"/>
      <c r="C56" s="115" t="s">
        <v>89</v>
      </c>
      <c r="D56" s="116">
        <f>SUM(D3:D55)</f>
        <v>636504</v>
      </c>
      <c r="E56" s="116">
        <f>SUM(E3:E55)</f>
        <v>1147197</v>
      </c>
      <c r="F56" s="115"/>
      <c r="G56" s="115"/>
      <c r="H56" s="117"/>
      <c r="I56" s="118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E7D4-EC92-4D5B-AD40-366561ACEE92}">
  <dimension ref="B2:E13"/>
  <sheetViews>
    <sheetView topLeftCell="A10" workbookViewId="0">
      <selection activeCell="G3" sqref="G3"/>
    </sheetView>
  </sheetViews>
  <sheetFormatPr defaultRowHeight="18.75" x14ac:dyDescent="0.4"/>
  <cols>
    <col min="2" max="2" width="12.875" style="5" customWidth="1"/>
    <col min="3" max="3" width="40.25" customWidth="1"/>
    <col min="4" max="4" width="35.625" customWidth="1"/>
    <col min="5" max="5" width="39.75" customWidth="1"/>
    <col min="6" max="9" width="48.625" customWidth="1"/>
  </cols>
  <sheetData>
    <row r="2" spans="2:5" ht="30" x14ac:dyDescent="0.4">
      <c r="B2" s="83" t="s">
        <v>119</v>
      </c>
      <c r="D2" s="70"/>
      <c r="E2" s="70"/>
    </row>
    <row r="3" spans="2:5" ht="42" customHeight="1" thickBot="1" x14ac:dyDescent="0.45">
      <c r="C3" s="71" t="s">
        <v>99</v>
      </c>
      <c r="D3" s="141">
        <v>45600</v>
      </c>
      <c r="E3" s="141"/>
    </row>
    <row r="4" spans="2:5" ht="35.1" customHeight="1" thickBot="1" x14ac:dyDescent="0.45">
      <c r="B4" s="79" t="s">
        <v>8</v>
      </c>
      <c r="C4" s="76" t="s">
        <v>95</v>
      </c>
      <c r="D4" s="139" t="s">
        <v>110</v>
      </c>
      <c r="E4" s="140"/>
    </row>
    <row r="5" spans="2:5" ht="35.1" customHeight="1" x14ac:dyDescent="0.4">
      <c r="B5" s="92">
        <v>1</v>
      </c>
      <c r="C5" s="93" t="s">
        <v>111</v>
      </c>
      <c r="D5" s="94" t="s">
        <v>112</v>
      </c>
      <c r="E5" s="95" t="s">
        <v>113</v>
      </c>
    </row>
    <row r="6" spans="2:5" ht="35.1" customHeight="1" x14ac:dyDescent="0.4">
      <c r="B6" s="80">
        <v>2</v>
      </c>
      <c r="C6" s="77" t="s">
        <v>98</v>
      </c>
      <c r="D6" s="72" t="s">
        <v>101</v>
      </c>
      <c r="E6" s="73" t="s">
        <v>103</v>
      </c>
    </row>
    <row r="7" spans="2:5" ht="35.1" customHeight="1" x14ac:dyDescent="0.4">
      <c r="B7" s="80">
        <v>3</v>
      </c>
      <c r="C7" s="77" t="s">
        <v>100</v>
      </c>
      <c r="D7" s="72" t="s">
        <v>102</v>
      </c>
      <c r="E7" s="73" t="s">
        <v>104</v>
      </c>
    </row>
    <row r="8" spans="2:5" ht="35.1" customHeight="1" x14ac:dyDescent="0.4">
      <c r="B8" s="80">
        <v>4</v>
      </c>
      <c r="C8" s="77" t="s">
        <v>105</v>
      </c>
      <c r="D8" s="72" t="s">
        <v>106</v>
      </c>
      <c r="E8" s="73" t="s">
        <v>107</v>
      </c>
    </row>
    <row r="9" spans="2:5" ht="35.1" customHeight="1" x14ac:dyDescent="0.4">
      <c r="B9" s="80">
        <v>5</v>
      </c>
      <c r="C9" s="77" t="s">
        <v>108</v>
      </c>
      <c r="D9" s="72" t="s">
        <v>109</v>
      </c>
      <c r="E9" s="73"/>
    </row>
    <row r="10" spans="2:5" ht="35.1" customHeight="1" x14ac:dyDescent="0.4">
      <c r="B10" s="80">
        <v>6</v>
      </c>
      <c r="C10" s="77" t="s">
        <v>96</v>
      </c>
      <c r="D10" s="72" t="s">
        <v>97</v>
      </c>
      <c r="E10" s="73" t="s">
        <v>114</v>
      </c>
    </row>
    <row r="11" spans="2:5" ht="35.1" customHeight="1" x14ac:dyDescent="0.4">
      <c r="B11" s="80">
        <v>7</v>
      </c>
      <c r="C11" s="77" t="s">
        <v>115</v>
      </c>
      <c r="D11" s="82" t="s">
        <v>117</v>
      </c>
      <c r="E11" s="18"/>
    </row>
    <row r="12" spans="2:5" ht="35.1" customHeight="1" x14ac:dyDescent="0.4">
      <c r="B12" s="88">
        <v>8</v>
      </c>
      <c r="C12" s="89" t="s">
        <v>116</v>
      </c>
      <c r="D12" s="90" t="s">
        <v>118</v>
      </c>
      <c r="E12" s="91"/>
    </row>
    <row r="13" spans="2:5" ht="33.75" customHeight="1" thickBot="1" x14ac:dyDescent="0.45">
      <c r="B13" s="81">
        <v>9</v>
      </c>
      <c r="C13" s="78" t="s">
        <v>136</v>
      </c>
      <c r="D13" s="74" t="s">
        <v>134</v>
      </c>
      <c r="E13" s="75" t="s">
        <v>135</v>
      </c>
    </row>
  </sheetData>
  <autoFilter ref="C6:D9" xr:uid="{6ABDE7D4-EC92-4D5B-AD40-366561ACEE92}"/>
  <mergeCells count="2">
    <mergeCell ref="D4:E4"/>
    <mergeCell ref="D3:E3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会計</vt:lpstr>
      <vt:lpstr>完成</vt:lpstr>
      <vt:lpstr>完成 (2)</vt:lpstr>
      <vt:lpstr>Sheet1</vt:lpstr>
      <vt:lpstr>詳細1</vt:lpstr>
      <vt:lpstr>Sheet3</vt:lpstr>
      <vt:lpstr>Sheet2</vt:lpstr>
      <vt:lpstr>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芳夫 吉岡</dc:creator>
  <cp:lastModifiedBy>芳夫 吉岡</cp:lastModifiedBy>
  <cp:lastPrinted>2025-01-19T00:11:20Z</cp:lastPrinted>
  <dcterms:created xsi:type="dcterms:W3CDTF">2024-09-15T23:48:44Z</dcterms:created>
  <dcterms:modified xsi:type="dcterms:W3CDTF">2025-01-19T00:12:56Z</dcterms:modified>
</cp:coreProperties>
</file>